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broth\Downloads\"/>
    </mc:Choice>
  </mc:AlternateContent>
  <bookViews>
    <workbookView xWindow="0" yWindow="0" windowWidth="28800" windowHeight="12240" tabRatio="500"/>
  </bookViews>
  <sheets>
    <sheet name="Instructions" sheetId="3" r:id="rId1"/>
    <sheet name="Spending Plan" sheetId="1" r:id="rId2"/>
    <sheet name="Multiple Loan Repayment Calc" sheetId="2" r:id="rId3"/>
    <sheet name="Disclaimer"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0" i="2" l="1"/>
  <c r="E15" i="1" l="1"/>
  <c r="D15" i="1"/>
  <c r="B50" i="1"/>
  <c r="C15" i="1" l="1"/>
  <c r="B15" i="1"/>
  <c r="B52" i="1" s="1"/>
  <c r="B54" i="1" s="1"/>
  <c r="C50" i="1"/>
  <c r="D50" i="1"/>
  <c r="D52" i="1" s="1"/>
  <c r="C9" i="2"/>
  <c r="C20" i="2"/>
  <c r="G29" i="2"/>
  <c r="C29" i="2"/>
  <c r="C38" i="2"/>
  <c r="G38" i="2"/>
  <c r="G9" i="2"/>
  <c r="C52" i="1" l="1"/>
  <c r="C54" i="1" s="1"/>
  <c r="E43" i="2"/>
  <c r="E45" i="2" s="1"/>
  <c r="D54" i="1"/>
  <c r="D56" i="1" s="1"/>
  <c r="H37" i="1" l="1"/>
  <c r="H40" i="1"/>
  <c r="E41" i="1" s="1"/>
  <c r="E50" i="1" s="1"/>
  <c r="E52" i="1" s="1"/>
  <c r="H41" i="1" l="1"/>
</calcChain>
</file>

<file path=xl/sharedStrings.xml><?xml version="1.0" encoding="utf-8"?>
<sst xmlns="http://schemas.openxmlformats.org/spreadsheetml/2006/main" count="108" uniqueCount="68">
  <si>
    <t>Seminary</t>
  </si>
  <si>
    <t>First Year After Seminary</t>
  </si>
  <si>
    <t>EXPENSES</t>
  </si>
  <si>
    <t>Housing</t>
  </si>
  <si>
    <t>Vehicle</t>
  </si>
  <si>
    <t>Dependent Care</t>
  </si>
  <si>
    <t>Miscellaneous</t>
  </si>
  <si>
    <t>Other Insurance</t>
  </si>
  <si>
    <t>Loan Payment</t>
  </si>
  <si>
    <t>TOTAL EXPENSES</t>
  </si>
  <si>
    <t>TOTAL INCOME</t>
  </si>
  <si>
    <t>3 Years Loan Amount</t>
  </si>
  <si>
    <t>Repayment years</t>
  </si>
  <si>
    <t>Loan Information</t>
  </si>
  <si>
    <t>Excess/Shortfall</t>
  </si>
  <si>
    <t>Savings</t>
  </si>
  <si>
    <t>Charitable Giving</t>
  </si>
  <si>
    <t>Seminary: Year 1</t>
  </si>
  <si>
    <t>Seminary: Year 2</t>
  </si>
  <si>
    <t>Seminary: Year 3</t>
  </si>
  <si>
    <t>Loan Amount</t>
  </si>
  <si>
    <t>Monthly Payment</t>
  </si>
  <si>
    <t>Annual Loan Interest Rate</t>
  </si>
  <si>
    <t>Multiple Loan Repayment Calculation Worksheet</t>
  </si>
  <si>
    <t xml:space="preserve">Loan #1 </t>
  </si>
  <si>
    <t>Loan #2</t>
  </si>
  <si>
    <t>Loan #3</t>
  </si>
  <si>
    <t xml:space="preserve">Loan #4 </t>
  </si>
  <si>
    <t>Loan #5</t>
  </si>
  <si>
    <t xml:space="preserve">Loan #6 </t>
  </si>
  <si>
    <t xml:space="preserve">Loan #7 </t>
  </si>
  <si>
    <t xml:space="preserve">Loan #8 </t>
  </si>
  <si>
    <t>Lender Name:</t>
  </si>
  <si>
    <t>Loan Amount:</t>
  </si>
  <si>
    <t>Annual Interest Rate:</t>
  </si>
  <si>
    <t>Repayment Years:</t>
  </si>
  <si>
    <t>Spending Plan</t>
  </si>
  <si>
    <t>Estimated Monthly Payment</t>
  </si>
  <si>
    <t>-</t>
  </si>
  <si>
    <t>Rent/Mortgage (include property taxes and homeowners or renters insurance)</t>
  </si>
  <si>
    <t>tuition</t>
  </si>
  <si>
    <t>fees</t>
  </si>
  <si>
    <t>books</t>
  </si>
  <si>
    <t xml:space="preserve">Utilities </t>
  </si>
  <si>
    <t xml:space="preserve"> Other</t>
  </si>
  <si>
    <t>Car Payment</t>
  </si>
  <si>
    <t>Insurance</t>
  </si>
  <si>
    <t>Maintenance and Gas</t>
  </si>
  <si>
    <t>Health</t>
  </si>
  <si>
    <t>Life/Disability</t>
  </si>
  <si>
    <t>Other</t>
  </si>
  <si>
    <t>Childcare</t>
  </si>
  <si>
    <t>Tuition</t>
  </si>
  <si>
    <t>Credit Card</t>
  </si>
  <si>
    <t>Other Student Loan</t>
  </si>
  <si>
    <t>Clothing</t>
  </si>
  <si>
    <t>Food</t>
  </si>
  <si>
    <t>Total Monthly Loan Payment</t>
  </si>
  <si>
    <t>Total Annual Loan Payment to enter in Spending Plan cell F38</t>
  </si>
  <si>
    <t>Estimated Annual Payment</t>
  </si>
  <si>
    <t>Postulant Annual Cash Flow Analysis</t>
  </si>
  <si>
    <r>
      <t xml:space="preserve">Other Income </t>
    </r>
    <r>
      <rPr>
        <sz val="14"/>
        <color theme="1"/>
        <rFont val="Calibri"/>
        <family val="2"/>
        <scheme val="minor"/>
      </rPr>
      <t xml:space="preserve">(grant, scholarship, benefactor, etc.) </t>
    </r>
    <r>
      <rPr>
        <sz val="14"/>
        <color rgb="FFFF0000"/>
        <rFont val="Calibri"/>
        <family val="2"/>
        <scheme val="minor"/>
      </rPr>
      <t>Do not include any Loans here.</t>
    </r>
  </si>
  <si>
    <t>Savings withdrawals*</t>
  </si>
  <si>
    <t xml:space="preserve">INCOME </t>
  </si>
  <si>
    <r>
      <rPr>
        <b/>
        <sz val="14"/>
        <color theme="1"/>
        <rFont val="Calibri"/>
        <family val="2"/>
        <scheme val="minor"/>
      </rPr>
      <t>Salary</t>
    </r>
    <r>
      <rPr>
        <sz val="14"/>
        <color theme="1"/>
        <rFont val="Calibri"/>
        <family val="2"/>
        <scheme val="minor"/>
      </rPr>
      <t xml:space="preserve"> (spouse take home pay, if applicable)</t>
    </r>
  </si>
  <si>
    <r>
      <rPr>
        <b/>
        <sz val="14"/>
        <color theme="1"/>
        <rFont val="Calibri"/>
        <family val="2"/>
        <scheme val="minor"/>
      </rPr>
      <t>Salary</t>
    </r>
    <r>
      <rPr>
        <sz val="14"/>
        <color theme="1"/>
        <rFont val="Calibri"/>
        <family val="2"/>
        <scheme val="minor"/>
      </rPr>
      <t xml:space="preserve"> (self take home pay)</t>
    </r>
  </si>
  <si>
    <t>Seminary loan estimated annual payment</t>
  </si>
  <si>
    <t>Amount needed to borrow to cover theshortfall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</si>
</sst>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Red]\-&quot;$&quot;#,##0.00"/>
    <numFmt numFmtId="165" formatCode="&quot;$&quot;#,##0"/>
    <numFmt numFmtId="166" formatCode="&quot;$&quot;#,##0.00"/>
  </numFmts>
  <fonts count="14"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4"/>
      <color theme="1"/>
      <name val="Calibri"/>
      <family val="2"/>
      <scheme val="minor"/>
    </font>
    <font>
      <b/>
      <sz val="14"/>
      <color theme="1"/>
      <name val="Calibri"/>
      <family val="2"/>
      <scheme val="minor"/>
    </font>
    <font>
      <sz val="8"/>
      <name val="Calibri"/>
      <family val="2"/>
      <scheme val="minor"/>
    </font>
    <font>
      <b/>
      <sz val="14"/>
      <name val="Calibri"/>
      <family val="2"/>
      <scheme val="minor"/>
    </font>
    <font>
      <sz val="14"/>
      <name val="Calibri"/>
      <family val="2"/>
      <scheme val="minor"/>
    </font>
    <font>
      <b/>
      <sz val="16"/>
      <color theme="1"/>
      <name val="Calibri"/>
      <family val="2"/>
      <scheme val="minor"/>
    </font>
    <font>
      <b/>
      <sz val="24"/>
      <color theme="1"/>
      <name val="Calibri"/>
      <family val="2"/>
      <scheme val="minor"/>
    </font>
    <font>
      <u/>
      <sz val="14"/>
      <color theme="10"/>
      <name val="Calibri"/>
      <family val="2"/>
      <scheme val="minor"/>
    </font>
    <font>
      <sz val="16"/>
      <color theme="1"/>
      <name val="Calibri"/>
      <family val="2"/>
      <scheme val="minor"/>
    </font>
    <font>
      <sz val="14"/>
      <color rgb="FFFF0000"/>
      <name val="Calibri"/>
      <family val="2"/>
      <scheme val="minor"/>
    </font>
  </fonts>
  <fills count="4">
    <fill>
      <patternFill patternType="none"/>
    </fill>
    <fill>
      <patternFill patternType="gray125"/>
    </fill>
    <fill>
      <patternFill patternType="solid">
        <fgColor rgb="FFF9FF90"/>
        <bgColor indexed="64"/>
      </patternFill>
    </fill>
    <fill>
      <patternFill patternType="solid">
        <fgColor theme="6" tint="0.59999389629810485"/>
        <bgColor indexed="64"/>
      </patternFill>
    </fill>
  </fills>
  <borders count="4">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top style="thin">
        <color auto="1"/>
      </top>
      <bottom style="thin">
        <color auto="1"/>
      </bottom>
      <diagonal/>
    </border>
  </borders>
  <cellStyleXfs count="3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52">
    <xf numFmtId="0" fontId="0" fillId="0" borderId="0" xfId="0"/>
    <xf numFmtId="0" fontId="4" fillId="0" borderId="0" xfId="0" applyFont="1"/>
    <xf numFmtId="0" fontId="5" fillId="0" borderId="0" xfId="0" applyFont="1"/>
    <xf numFmtId="165" fontId="4" fillId="0" borderId="0" xfId="0" applyNumberFormat="1" applyFont="1"/>
    <xf numFmtId="165" fontId="0" fillId="0" borderId="0" xfId="0" applyNumberFormat="1"/>
    <xf numFmtId="0" fontId="0" fillId="0" borderId="0" xfId="0" applyNumberFormat="1"/>
    <xf numFmtId="0" fontId="9" fillId="0" borderId="0" xfId="0" applyFont="1"/>
    <xf numFmtId="165" fontId="5" fillId="0" borderId="0" xfId="0" applyNumberFormat="1" applyFont="1" applyAlignment="1">
      <alignment horizontal="center"/>
    </xf>
    <xf numFmtId="164" fontId="5" fillId="3" borderId="1" xfId="0" applyNumberFormat="1" applyFont="1" applyFill="1" applyBorder="1"/>
    <xf numFmtId="164" fontId="9" fillId="3" borderId="1" xfId="0" applyNumberFormat="1" applyFont="1" applyFill="1" applyBorder="1"/>
    <xf numFmtId="0" fontId="9" fillId="0" borderId="0" xfId="0" applyFont="1" applyAlignment="1"/>
    <xf numFmtId="0" fontId="9" fillId="0" borderId="2" xfId="0" applyFont="1" applyBorder="1" applyAlignment="1">
      <alignment wrapText="1"/>
    </xf>
    <xf numFmtId="0" fontId="9" fillId="0" borderId="0" xfId="0" applyFont="1" applyFill="1"/>
    <xf numFmtId="0" fontId="12" fillId="0" borderId="0" xfId="0" applyFont="1"/>
    <xf numFmtId="0" fontId="5" fillId="3" borderId="3" xfId="0" applyFont="1" applyFill="1" applyBorder="1"/>
    <xf numFmtId="0" fontId="7" fillId="3" borderId="3" xfId="0" applyFont="1" applyFill="1" applyBorder="1"/>
    <xf numFmtId="0" fontId="4" fillId="0" borderId="0" xfId="0" quotePrefix="1" applyFont="1" applyAlignment="1">
      <alignment horizontal="left" wrapText="1" indent="1"/>
    </xf>
    <xf numFmtId="0" fontId="4" fillId="0" borderId="0" xfId="0" applyFont="1" applyAlignment="1">
      <alignment horizontal="left" indent="1"/>
    </xf>
    <xf numFmtId="0" fontId="4" fillId="0" borderId="0" xfId="0" applyFont="1" applyAlignment="1">
      <alignment horizontal="left" wrapText="1" indent="1"/>
    </xf>
    <xf numFmtId="0" fontId="5" fillId="3" borderId="3" xfId="0" applyFont="1" applyFill="1" applyBorder="1" applyAlignment="1">
      <alignment wrapText="1"/>
    </xf>
    <xf numFmtId="0" fontId="12" fillId="0" borderId="0" xfId="0" applyFont="1" applyAlignment="1"/>
    <xf numFmtId="0" fontId="4" fillId="2" borderId="0" xfId="0" applyFont="1" applyFill="1"/>
    <xf numFmtId="166" fontId="4" fillId="0" borderId="0" xfId="0" applyNumberFormat="1" applyFont="1"/>
    <xf numFmtId="166" fontId="4" fillId="2" borderId="1" xfId="0" applyNumberFormat="1" applyFont="1" applyFill="1" applyBorder="1"/>
    <xf numFmtId="166" fontId="4" fillId="3" borderId="3" xfId="0" applyNumberFormat="1" applyFont="1" applyFill="1" applyBorder="1"/>
    <xf numFmtId="166" fontId="5" fillId="0" borderId="0" xfId="0" quotePrefix="1" applyNumberFormat="1" applyFont="1" applyAlignment="1">
      <alignment horizontal="center" vertical="center"/>
    </xf>
    <xf numFmtId="166" fontId="4" fillId="3" borderId="0" xfId="0" applyNumberFormat="1" applyFont="1" applyFill="1"/>
    <xf numFmtId="166" fontId="8" fillId="3" borderId="3" xfId="0" applyNumberFormat="1" applyFont="1" applyFill="1" applyBorder="1"/>
    <xf numFmtId="166" fontId="0" fillId="0" borderId="0" xfId="0" applyNumberFormat="1"/>
    <xf numFmtId="166" fontId="4" fillId="0" borderId="3" xfId="0" applyNumberFormat="1" applyFont="1" applyBorder="1"/>
    <xf numFmtId="2" fontId="4" fillId="0" borderId="0" xfId="0" applyNumberFormat="1" applyFont="1"/>
    <xf numFmtId="0" fontId="5" fillId="0" borderId="0" xfId="0" applyFont="1" applyAlignment="1">
      <alignment wrapText="1"/>
    </xf>
    <xf numFmtId="166" fontId="5" fillId="3" borderId="0" xfId="0" applyNumberFormat="1" applyFont="1" applyFill="1"/>
    <xf numFmtId="10" fontId="4" fillId="2" borderId="0" xfId="1" applyNumberFormat="1" applyFont="1" applyFill="1"/>
    <xf numFmtId="166" fontId="5" fillId="3" borderId="1" xfId="0" applyNumberFormat="1" applyFont="1" applyFill="1" applyBorder="1"/>
    <xf numFmtId="166" fontId="4" fillId="3" borderId="1" xfId="0" applyNumberFormat="1" applyFont="1" applyFill="1" applyBorder="1"/>
    <xf numFmtId="0" fontId="5" fillId="0" borderId="0" xfId="0" applyFont="1" applyFill="1"/>
    <xf numFmtId="165" fontId="10" fillId="0" borderId="0" xfId="0" applyNumberFormat="1" applyFont="1" applyAlignment="1">
      <alignment horizontal="center"/>
    </xf>
    <xf numFmtId="0" fontId="0" fillId="0" borderId="0" xfId="0" applyFill="1"/>
    <xf numFmtId="0" fontId="4" fillId="0" borderId="0" xfId="0" applyFont="1" applyFill="1" applyBorder="1"/>
    <xf numFmtId="0" fontId="12" fillId="0" borderId="0" xfId="0" applyFont="1" applyFill="1" applyBorder="1"/>
    <xf numFmtId="0" fontId="11" fillId="0" borderId="0" xfId="22" applyFont="1" applyFill="1" applyBorder="1"/>
    <xf numFmtId="0" fontId="4" fillId="0" borderId="0" xfId="0" applyFont="1" applyFill="1"/>
    <xf numFmtId="10" fontId="4" fillId="2" borderId="0" xfId="0" applyNumberFormat="1" applyFont="1" applyFill="1"/>
    <xf numFmtId="0" fontId="0" fillId="0" borderId="0" xfId="0" applyAlignment="1">
      <alignment wrapText="1"/>
    </xf>
    <xf numFmtId="0" fontId="5" fillId="0" borderId="0" xfId="0" applyFont="1" applyAlignment="1">
      <alignment horizontal="left"/>
    </xf>
    <xf numFmtId="165" fontId="10" fillId="0" borderId="0" xfId="0" applyNumberFormat="1" applyFont="1" applyAlignment="1">
      <alignment horizontal="center"/>
    </xf>
    <xf numFmtId="0" fontId="5" fillId="0" borderId="0" xfId="0" applyFont="1"/>
    <xf numFmtId="0" fontId="9" fillId="0" borderId="0" xfId="0" applyFont="1" applyAlignment="1">
      <alignment horizontal="left"/>
    </xf>
    <xf numFmtId="0" fontId="9" fillId="0" borderId="0" xfId="0" applyFont="1" applyFill="1" applyAlignment="1">
      <alignment horizontal="left"/>
    </xf>
    <xf numFmtId="0" fontId="10" fillId="0" borderId="0" xfId="0" applyFont="1" applyAlignment="1">
      <alignment horizontal="center"/>
    </xf>
    <xf numFmtId="0" fontId="9" fillId="0" borderId="0" xfId="0" applyFont="1" applyAlignment="1">
      <alignment horizontal="left" wrapText="1"/>
    </xf>
  </cellXfs>
  <cellStyles count="3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cellStyle name="Normal" xfId="0" builtinId="0"/>
    <cellStyle name="Percent" xfId="1" builtinId="5"/>
  </cellStyles>
  <dxfs count="0"/>
  <tableStyles count="0" defaultTableStyle="TableStyleMedium9" defaultPivotStyle="PivotStyleMedium4"/>
  <colors>
    <mruColors>
      <color rgb="FFF9FF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cpg.org/global/research/clergy-compensation-report/#/start" TargetMode="External"/></Relationships>
</file>

<file path=xl/drawings/drawing1.xml><?xml version="1.0" encoding="utf-8"?>
<xdr:wsDr xmlns:xdr="http://schemas.openxmlformats.org/drawingml/2006/spreadsheetDrawing" xmlns:a="http://schemas.openxmlformats.org/drawingml/2006/main">
  <xdr:oneCellAnchor>
    <xdr:from>
      <xdr:col>1</xdr:col>
      <xdr:colOff>12700</xdr:colOff>
      <xdr:row>1</xdr:row>
      <xdr:rowOff>25400</xdr:rowOff>
    </xdr:from>
    <xdr:ext cx="12090400" cy="1999880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838200" y="228600"/>
          <a:ext cx="12090400" cy="1999880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t>Instructions for completing the Postulant Cash Flow Analysis Worksheet</a:t>
          </a:r>
        </a:p>
        <a:p>
          <a:pPr algn="ctr"/>
          <a:r>
            <a:rPr lang="en-US" sz="1600" b="1"/>
            <a:t>Updated 10/22/18</a:t>
          </a:r>
        </a:p>
        <a:p>
          <a:endParaRPr lang="en-US" sz="1800"/>
        </a:p>
        <a:p>
          <a:r>
            <a:rPr lang="en-US" sz="1800"/>
            <a:t>This worksheet is intended to help those discerning their call to ministry understand the potential financial aspects of attending seminary.  Using the worksheet will require putting together a spending plan to calculate the potential amount of debt you may incur and/or the potential changes in lifestyle spending habits that may need to be made during and after attending seminary.  </a:t>
          </a:r>
        </a:p>
        <a:p>
          <a:endParaRPr lang="en-US" sz="1800"/>
        </a:p>
        <a:p>
          <a:r>
            <a:rPr lang="en-US" sz="1800"/>
            <a:t>Feel free</a:t>
          </a:r>
          <a:r>
            <a:rPr lang="en-US" sz="1800" baseline="0"/>
            <a:t> to amend the spreadsheet for your own use and/or change the spending plan catgories to better reflect your income sources and spending habits.  </a:t>
          </a:r>
          <a:r>
            <a:rPr lang="en-US" sz="1800" u="sng" baseline="0"/>
            <a:t>By using this worksheet, you are agreeing to the disclaimer located in the Disclaimer tab</a:t>
          </a:r>
          <a:r>
            <a:rPr lang="en-US" sz="1800" baseline="0"/>
            <a:t>.</a:t>
          </a:r>
          <a:endParaRPr lang="en-US" sz="1800"/>
        </a:p>
        <a:p>
          <a:endParaRPr lang="en-US" sz="1800"/>
        </a:p>
        <a:p>
          <a:r>
            <a:rPr lang="en-US" sz="1800" b="1"/>
            <a:t>General Instructions</a:t>
          </a:r>
        </a:p>
        <a:p>
          <a:pPr marL="342900" indent="-342900">
            <a:buFont typeface="+mj-lt"/>
            <a:buAutoNum type="arabicPeriod"/>
          </a:pPr>
          <a:r>
            <a:rPr lang="en-US" sz="1800"/>
            <a:t>Read all of the directions before entering any data.  You may need to refer back to these instructions.</a:t>
          </a:r>
        </a:p>
        <a:p>
          <a:pPr marL="342900" lvl="0" indent="-342900">
            <a:buFont typeface="+mj-lt"/>
            <a:buAutoNum type="arabicPeriod"/>
          </a:pPr>
          <a:r>
            <a:rPr lang="en-US" sz="1800"/>
            <a:t>Click on the worksheet tab, which can be found at the bottom of the Excel spreadsheet, </a:t>
          </a:r>
          <a:r>
            <a:rPr lang="en-US" sz="1800" baseline="0"/>
            <a:t>for the section on which you wish to work</a:t>
          </a:r>
          <a:r>
            <a:rPr lang="en-US" sz="1800"/>
            <a:t>.  Start</a:t>
          </a:r>
          <a:r>
            <a:rPr lang="en-US" sz="1800" baseline="0"/>
            <a:t> with the Spending Plan tab.</a:t>
          </a:r>
          <a:endParaRPr lang="en-US" sz="1800"/>
        </a:p>
        <a:p>
          <a:pPr marL="342900" lvl="0" indent="-342900">
            <a:buFont typeface="+mj-lt"/>
            <a:buAutoNum type="arabicPeriod"/>
          </a:pPr>
          <a:r>
            <a:rPr lang="en-US" sz="1800"/>
            <a:t>The cells shaded in light green, will automatically calculate once you enter your data.  You do not need to enter data in these cells</a:t>
          </a:r>
          <a:r>
            <a:rPr lang="en-US" sz="1800" baseline="0"/>
            <a:t>.</a:t>
          </a:r>
          <a:endParaRPr lang="en-US" sz="1800"/>
        </a:p>
        <a:p>
          <a:pPr marL="342900" lvl="0" indent="-342900">
            <a:buFont typeface="+mj-lt"/>
            <a:buAutoNum type="arabicPeriod"/>
          </a:pPr>
          <a:r>
            <a:rPr lang="en-US" sz="1800"/>
            <a:t>The cells shaded in light yellow have a specific instructions below</a:t>
          </a:r>
          <a:r>
            <a:rPr lang="en-US" sz="1800" baseline="0"/>
            <a:t> </a:t>
          </a:r>
          <a:r>
            <a:rPr lang="en-US" sz="1800"/>
            <a:t>and/or in text boxes next to the cells.</a:t>
          </a:r>
        </a:p>
        <a:p>
          <a:r>
            <a:rPr lang="en-US" sz="1800"/>
            <a:t> </a:t>
          </a:r>
        </a:p>
        <a:p>
          <a:r>
            <a:rPr lang="en-US" sz="1800" b="1"/>
            <a:t>Spending Plan</a:t>
          </a:r>
        </a:p>
        <a:p>
          <a:r>
            <a:rPr lang="en-US" sz="1800" i="1" u="sng"/>
            <a:t>Spending Plan for the years in seminary:</a:t>
          </a:r>
        </a:p>
        <a:p>
          <a:pPr marL="342900" lvl="0" indent="-342900">
            <a:buFont typeface="+mj-lt"/>
            <a:buAutoNum type="arabicPeriod"/>
          </a:pPr>
          <a:r>
            <a:rPr lang="en-US" sz="1800"/>
            <a:t>Enter the amount of income and expenses you expect to incur during</a:t>
          </a:r>
          <a:r>
            <a:rPr lang="en-US" sz="1800" baseline="0"/>
            <a:t> your years in seminary (columns B,C,&amp;D). </a:t>
          </a:r>
          <a:r>
            <a:rPr lang="en-US" sz="1800" b="1" baseline="0"/>
            <a:t>Use annual amounts.</a:t>
          </a:r>
          <a:endParaRPr lang="en-US" sz="1800" baseline="0"/>
        </a:p>
        <a:p>
          <a:pPr marL="342900" lvl="0" indent="-342900">
            <a:buFont typeface="+mj-lt"/>
            <a:buAutoNum type="arabicPeriod"/>
          </a:pPr>
          <a:r>
            <a:rPr lang="en-US" sz="1800"/>
            <a:t>For all income inputs, be sure to use after-tax dollars.  </a:t>
          </a:r>
          <a:r>
            <a:rPr lang="en-US" sz="1800" b="1"/>
            <a:t>Do not include expected</a:t>
          </a:r>
          <a:r>
            <a:rPr lang="en-US" sz="1800" b="1" baseline="0"/>
            <a:t> </a:t>
          </a:r>
          <a:r>
            <a:rPr lang="en-US" sz="1800" b="1"/>
            <a:t>loan amounts in income</a:t>
          </a:r>
          <a:r>
            <a:rPr lang="en-US" sz="1800"/>
            <a:t>.  One purpose of the</a:t>
          </a:r>
          <a:r>
            <a:rPr lang="en-US" sz="1800" baseline="0"/>
            <a:t> worksheet is to calculate the amount of loans you may incur.</a:t>
          </a:r>
          <a:endParaRPr lang="en-US" sz="1800"/>
        </a:p>
        <a:p>
          <a:pPr marL="342900" lvl="0" indent="-342900">
            <a:buFont typeface="+mj-lt"/>
            <a:buAutoNum type="arabicPeriod"/>
          </a:pPr>
          <a:r>
            <a:rPr lang="en-US" sz="1800"/>
            <a:t>You will need to take some time to research how your income and expenses may change during seminary.</a:t>
          </a:r>
        </a:p>
        <a:p>
          <a:pPr marL="342900" lvl="0" indent="-342900">
            <a:buFont typeface="+mj-lt"/>
            <a:buAutoNum type="arabicPeriod"/>
          </a:pPr>
          <a:r>
            <a:rPr lang="en-US" sz="1800"/>
            <a:t>If there is a shortfall during the seminary years, it is assumed</a:t>
          </a:r>
          <a:r>
            <a:rPr lang="en-US" sz="1800" baseline="0"/>
            <a:t> that </a:t>
          </a:r>
          <a:r>
            <a:rPr lang="en-US" sz="1800"/>
            <a:t>you will take out a loan to make up the difference.  It is not recommended that you use credit card debt to cover the shortfall.</a:t>
          </a:r>
        </a:p>
        <a:p>
          <a:pPr marL="800100" lvl="1" indent="-342900">
            <a:buFont typeface="+mj-lt"/>
            <a:buAutoNum type="alphaLcPeriod"/>
          </a:pPr>
          <a:r>
            <a:rPr lang="en-US" sz="1800"/>
            <a:t>If you do choose to use credit cards to offset some, or all, of the deficit, you can overwrite the "Amount needed to borrow to cover the shortfall" cell.  However, be sure to increase the credit card payments required in the following years.</a:t>
          </a:r>
        </a:p>
        <a:p>
          <a:endParaRPr lang="en-US" sz="1800"/>
        </a:p>
        <a:p>
          <a:r>
            <a:rPr lang="en-US" sz="1800" i="1" u="sng"/>
            <a:t>Seminary Loan Payment section:</a:t>
          </a:r>
        </a:p>
        <a:p>
          <a:pPr marL="342900" lvl="0" indent="-342900">
            <a:buFont typeface="+mj-lt"/>
            <a:buAutoNum type="arabicPeriod"/>
          </a:pPr>
          <a:r>
            <a:rPr lang="en-US" sz="1800"/>
            <a:t>The "Seminary loan estimated annual</a:t>
          </a:r>
          <a:r>
            <a:rPr lang="en-US" sz="1800" baseline="0"/>
            <a:t> payment" cell </a:t>
          </a:r>
          <a:r>
            <a:rPr lang="en-US" sz="1800"/>
            <a:t>in the "First Year After Seminary" column calculates</a:t>
          </a:r>
          <a:r>
            <a:rPr lang="en-US" sz="1800" baseline="0"/>
            <a:t> </a:t>
          </a:r>
          <a:r>
            <a:rPr lang="en-US" sz="1800"/>
            <a:t>automatically</a:t>
          </a:r>
          <a:r>
            <a:rPr lang="en-US" sz="1800" baseline="0"/>
            <a:t>; it is </a:t>
          </a:r>
          <a:r>
            <a:rPr lang="en-US" sz="1800"/>
            <a:t>based on the sum of the shortfall for the three seminary years, loan interest rate, and loan term.</a:t>
          </a:r>
        </a:p>
        <a:p>
          <a:pPr marL="800100" lvl="1" indent="-342900" algn="l">
            <a:buFont typeface="+mj-lt"/>
            <a:buAutoNum type="alphaLcPeriod"/>
          </a:pPr>
          <a:r>
            <a:rPr lang="en-US" sz="1800"/>
            <a:t>The interest rate is defaulted to 6.60%.  You may need to change the rate to match what your loan rate is expected to be.  Enter the annual interest rate without the percent sign, e.g. if your loan rate is 3.87%, enter 3.87.</a:t>
          </a:r>
        </a:p>
        <a:p>
          <a:pPr marL="800100" lvl="1" indent="-342900">
            <a:buFont typeface="+mj-lt"/>
            <a:buAutoNum type="alphaLcPeriod"/>
          </a:pPr>
          <a:r>
            <a:rPr lang="en-US" sz="1800"/>
            <a:t>The loan term is defaulted to 10 years.  Change the loan term if your loan repayment time frame is different.</a:t>
          </a:r>
        </a:p>
        <a:p>
          <a:pPr marL="800100" lvl="1" indent="-342900">
            <a:buFont typeface="+mj-lt"/>
            <a:buAutoNum type="alphaLcPeriod"/>
          </a:pPr>
          <a:r>
            <a:rPr lang="en-US" sz="1800"/>
            <a:t>The spreadsheet will automatically calculate your estimated monthly payment and then annualize</a:t>
          </a:r>
          <a:r>
            <a:rPr lang="en-US" sz="1800" baseline="0"/>
            <a:t> it</a:t>
          </a:r>
          <a:r>
            <a:rPr lang="en-US" sz="1800"/>
            <a:t>.</a:t>
          </a:r>
        </a:p>
        <a:p>
          <a:pPr marL="800100" lvl="1" indent="-342900">
            <a:buFont typeface="+mj-lt"/>
            <a:buAutoNum type="alphaLcPeriod"/>
          </a:pPr>
          <a:r>
            <a:rPr lang="en-US" sz="1800"/>
            <a:t>If you have more than one loan, follow the directions below for the Multiple Loan Repayment Calculation</a:t>
          </a:r>
          <a:r>
            <a:rPr lang="en-US" sz="1800" baseline="0"/>
            <a:t> </a:t>
          </a:r>
          <a:r>
            <a:rPr lang="en-US" sz="1800"/>
            <a:t>worksheet.</a:t>
          </a:r>
        </a:p>
        <a:p>
          <a:endParaRPr lang="en-US" sz="1800"/>
        </a:p>
        <a:p>
          <a:r>
            <a:rPr lang="en-US" sz="1800" i="1" u="sng"/>
            <a:t>First Year After Seminary:</a:t>
          </a:r>
        </a:p>
        <a:p>
          <a:pPr marL="342900" indent="-342900">
            <a:buFont typeface="+mj-lt"/>
            <a:buAutoNum type="arabicPeriod"/>
          </a:pPr>
          <a:r>
            <a:rPr lang="en-US" sz="1800"/>
            <a:t>Fill out the first year after seminary column.  Use annual amounts.</a:t>
          </a:r>
        </a:p>
        <a:p>
          <a:pPr marL="342900" indent="-342900">
            <a:buFont typeface="+mj-lt"/>
            <a:buAutoNum type="arabicPeriod"/>
          </a:pPr>
          <a:r>
            <a:rPr lang="en-US" sz="1800"/>
            <a:t>Have a conversation with your Bishop and/or the discernment committee to provide a realistic expectation of your clergy compensation after seminary.</a:t>
          </a:r>
        </a:p>
        <a:p>
          <a:pPr marL="342900" indent="-342900">
            <a:buFont typeface="+mj-lt"/>
            <a:buAutoNum type="arabicPeriod"/>
          </a:pPr>
          <a:r>
            <a:rPr lang="en-US" sz="1800"/>
            <a:t>If you</a:t>
          </a:r>
          <a:r>
            <a:rPr lang="en-US" sz="1800" baseline="0"/>
            <a:t> need</a:t>
          </a:r>
          <a:r>
            <a:rPr lang="en-US" sz="1800"/>
            <a:t> to estimate your potential salary, copy and paste the link</a:t>
          </a:r>
          <a:r>
            <a:rPr lang="en-US" sz="1800" baseline="0"/>
            <a:t> </a:t>
          </a:r>
          <a:r>
            <a:rPr lang="en-US" sz="1800"/>
            <a:t>below into your browser.  It will take you to CPG's</a:t>
          </a:r>
          <a:r>
            <a:rPr lang="en-US" sz="1800" baseline="0"/>
            <a:t> latest Clergy Compensation report</a:t>
          </a:r>
          <a:r>
            <a:rPr lang="en-US" sz="1800"/>
            <a:t>.  It is suggested that you use </a:t>
          </a:r>
          <a:r>
            <a:rPr lang="en-US" sz="1800" baseline="0"/>
            <a:t>Table 4, the median clergy compensation for clergy with 1-5 years of experience.  </a:t>
          </a:r>
          <a:r>
            <a:rPr lang="en-US" sz="1800"/>
            <a:t>These salaries are based on full time work and are the median salary</a:t>
          </a:r>
          <a:r>
            <a:rPr lang="en-US" sz="1800" baseline="0"/>
            <a:t> for all clergy in this bracket</a:t>
          </a:r>
          <a:r>
            <a:rPr lang="en-US" sz="1800"/>
            <a:t>.  However, your first salary may or may not be at the median level.</a:t>
          </a:r>
          <a:r>
            <a:rPr lang="en-US" sz="1800" baseline="0"/>
            <a:t> </a:t>
          </a:r>
          <a:r>
            <a:rPr lang="en-US" sz="1800"/>
            <a:t>	</a:t>
          </a:r>
        </a:p>
        <a:p>
          <a:pPr marL="800100" lvl="1" indent="-342900">
            <a:buFont typeface="+mj-lt"/>
            <a:buAutoNum type="alphaLcPeriod"/>
          </a:pPr>
          <a:r>
            <a:rPr lang="en-US" sz="1800"/>
            <a:t>Clergy Compensation Report link </a:t>
          </a:r>
          <a:r>
            <a:rPr lang="en-US" sz="1800" u="sng">
              <a:solidFill>
                <a:schemeClr val="accent1"/>
              </a:solidFill>
            </a:rPr>
            <a:t>https://www.cpg.org/global/research/clergy-compensation-report/#/start</a:t>
          </a:r>
          <a:r>
            <a:rPr lang="en-US" sz="1800" u="none" baseline="0">
              <a:solidFill>
                <a:schemeClr val="accent1"/>
              </a:solidFill>
            </a:rPr>
            <a:t> </a:t>
          </a:r>
          <a:br>
            <a:rPr lang="en-US" sz="1800" u="none" baseline="0">
              <a:solidFill>
                <a:schemeClr val="accent1"/>
              </a:solidFill>
            </a:rPr>
          </a:br>
          <a:r>
            <a:rPr lang="en-US" sz="1800" u="none" baseline="0">
              <a:solidFill>
                <a:schemeClr val="tx1"/>
              </a:solidFill>
            </a:rPr>
            <a:t>(copy and paste the above link into a browser or click on the hyperlink in the spending plan tab)</a:t>
          </a:r>
          <a:endParaRPr lang="en-US" sz="1800" u="none">
            <a:solidFill>
              <a:schemeClr val="accent1"/>
            </a:solidFill>
          </a:endParaRPr>
        </a:p>
        <a:p>
          <a:pPr marL="800100" lvl="1" indent="-342900">
            <a:buFont typeface="+mj-lt"/>
            <a:buAutoNum type="alphaLcPeriod"/>
          </a:pPr>
          <a:r>
            <a:rPr lang="en-US" sz="1800"/>
            <a:t>It</a:t>
          </a:r>
          <a:r>
            <a:rPr lang="en-US" sz="1800" baseline="0"/>
            <a:t> is always a good idea to h</a:t>
          </a:r>
          <a:r>
            <a:rPr lang="en-US" sz="1800"/>
            <a:t>ave a conversation with your Bishop and/or the discernment committee in order to provide a realistic clergy compensation estimate, especially if your situation after seminary will not likely be a full-time position, or you expect compensation may be different than the</a:t>
          </a:r>
          <a:r>
            <a:rPr lang="en-US" sz="1800" baseline="0"/>
            <a:t> </a:t>
          </a:r>
          <a:r>
            <a:rPr lang="en-US" sz="1800"/>
            <a:t>median provided in the table.</a:t>
          </a:r>
        </a:p>
        <a:p>
          <a:pPr marL="342900" indent="-342900">
            <a:buFont typeface="+mj-lt"/>
            <a:buAutoNum type="arabicPeriod"/>
          </a:pPr>
          <a:r>
            <a:rPr lang="en-US" sz="1800"/>
            <a:t>Be sure to estimate the after-tax amount of</a:t>
          </a:r>
          <a:r>
            <a:rPr lang="en-US" sz="1800" baseline="0"/>
            <a:t> your</a:t>
          </a:r>
          <a:r>
            <a:rPr lang="en-US" sz="1800"/>
            <a:t> income.</a:t>
          </a:r>
        </a:p>
        <a:p>
          <a:pPr marL="342900" indent="-342900">
            <a:buFont typeface="+mj-lt"/>
            <a:buAutoNum type="arabicPeriod"/>
          </a:pPr>
          <a:r>
            <a:rPr lang="en-US" sz="1800"/>
            <a:t>Fill in other income sources (after-tax) and your expected expenses.  </a:t>
          </a:r>
        </a:p>
        <a:p>
          <a:pPr marL="800100" lvl="1" indent="-342900">
            <a:buFont typeface="+mj-lt"/>
            <a:buAutoNum type="alphaLcPeriod"/>
          </a:pPr>
          <a:r>
            <a:rPr lang="en-US" sz="1800"/>
            <a:t>The estimated annual loan payment from the </a:t>
          </a:r>
          <a:r>
            <a:rPr lang="en-US" sz="1800" i="1"/>
            <a:t>Seminary Loan Payment </a:t>
          </a:r>
          <a:r>
            <a:rPr lang="en-US" sz="1800"/>
            <a:t>section is automatically entered, as disussed</a:t>
          </a:r>
          <a:r>
            <a:rPr lang="en-US" sz="1800" baseline="0"/>
            <a:t> above</a:t>
          </a:r>
          <a:r>
            <a:rPr lang="en-US" sz="1800"/>
            <a:t>.</a:t>
          </a:r>
        </a:p>
        <a:p>
          <a:pPr marL="800100" lvl="1" indent="-342900">
            <a:buFont typeface="+mj-lt"/>
            <a:buAutoNum type="alphaLcPeriod"/>
          </a:pPr>
          <a:r>
            <a:rPr lang="en-US" sz="1800"/>
            <a:t>If you have more than one loan, follow the directions below for the Multiple Loan Repayment Calculation worksheet</a:t>
          </a:r>
        </a:p>
        <a:p>
          <a:endParaRPr lang="en-US" sz="1800"/>
        </a:p>
        <a:p>
          <a:r>
            <a:rPr lang="en-US" sz="1800" b="1" i="0"/>
            <a:t>Multiple Loan Repayment Calculation Worksheet</a:t>
          </a:r>
        </a:p>
        <a:p>
          <a:pPr marL="342900" indent="-342900">
            <a:buFont typeface="+mj-lt"/>
            <a:buAutoNum type="arabicPeriod"/>
          </a:pPr>
          <a:r>
            <a:rPr lang="en-US" sz="1800"/>
            <a:t>If you will incur more than one loan during seminary,</a:t>
          </a:r>
          <a:r>
            <a:rPr lang="en-US" sz="1800" baseline="0"/>
            <a:t> and they </a:t>
          </a:r>
          <a:r>
            <a:rPr lang="en-US" sz="1800"/>
            <a:t>have different loan interest</a:t>
          </a:r>
          <a:r>
            <a:rPr lang="en-US" sz="1800" baseline="0"/>
            <a:t> rates or loan terms</a:t>
          </a:r>
          <a:r>
            <a:rPr lang="en-US" sz="1800"/>
            <a:t>, please click on the </a:t>
          </a:r>
          <a:r>
            <a:rPr lang="en-US" sz="1800" b="1"/>
            <a:t>Multiple Loan Repayment Calc </a:t>
          </a:r>
          <a:r>
            <a:rPr lang="en-US" sz="1800" b="0" baseline="0"/>
            <a:t>tab.</a:t>
          </a:r>
          <a:endParaRPr lang="en-US" sz="1800"/>
        </a:p>
        <a:p>
          <a:pPr marL="342900" indent="-342900">
            <a:buFont typeface="+mj-lt"/>
            <a:buAutoNum type="arabicPeriod"/>
          </a:pPr>
          <a:r>
            <a:rPr lang="en-US" sz="1800"/>
            <a:t>Fill in the lender name, loan amount, loan interest rate (see </a:t>
          </a:r>
          <a:r>
            <a:rPr lang="en-US" sz="1800" i="1"/>
            <a:t>Seminary Loan Payment section</a:t>
          </a:r>
          <a:r>
            <a:rPr lang="en-US" sz="1800"/>
            <a:t>, instruction 1a, for entering the interest rate), and loan term. </a:t>
          </a:r>
        </a:p>
        <a:p>
          <a:pPr marL="800100" lvl="1" indent="-342900">
            <a:buFont typeface="+mj-lt"/>
            <a:buAutoNum type="alphaLcPeriod"/>
          </a:pPr>
          <a:r>
            <a:rPr lang="en-US" sz="1800"/>
            <a:t>The loan term does not have to be a whole number.  If the loan is for five and a half years, enter 5.5. </a:t>
          </a:r>
        </a:p>
        <a:p>
          <a:pPr marL="342900" indent="-342900">
            <a:buFont typeface="+mj-lt"/>
            <a:buAutoNum type="arabicPeriod"/>
          </a:pPr>
          <a:r>
            <a:rPr lang="en-US" sz="1800"/>
            <a:t>The worksheet will automatically calculate the monthly payment, add up the payments for each loan entered, and then annualize the</a:t>
          </a:r>
          <a:r>
            <a:rPr lang="en-US" sz="1800" baseline="0"/>
            <a:t> payment</a:t>
          </a:r>
          <a:r>
            <a:rPr lang="en-US" sz="1800"/>
            <a:t>.</a:t>
          </a:r>
        </a:p>
        <a:p>
          <a:pPr marL="800100" lvl="1" indent="-342900">
            <a:buFont typeface="+mj-lt"/>
            <a:buAutoNum type="alphaLcPeriod"/>
          </a:pPr>
          <a:r>
            <a:rPr lang="en-US" sz="1800"/>
            <a:t>You do not need to fill in all eight loan sections for the worksheet to calculate a total</a:t>
          </a:r>
          <a:r>
            <a:rPr lang="en-US" sz="1800" baseline="0"/>
            <a:t> annual payment</a:t>
          </a:r>
          <a:r>
            <a:rPr lang="en-US" sz="1800"/>
            <a:t>.</a:t>
          </a:r>
        </a:p>
        <a:p>
          <a:pPr marL="342900" indent="-342900">
            <a:buFont typeface="+mj-lt"/>
            <a:buAutoNum type="arabicPeriod"/>
          </a:pPr>
          <a:r>
            <a:rPr lang="en-US" sz="1800"/>
            <a:t>Manually</a:t>
          </a:r>
          <a:r>
            <a:rPr lang="en-US" sz="1800" baseline="0"/>
            <a:t> e</a:t>
          </a:r>
          <a:r>
            <a:rPr lang="en-US" sz="1800"/>
            <a:t>nter the value from cell E45 from the Multiple</a:t>
          </a:r>
          <a:r>
            <a:rPr lang="en-US" sz="1800" baseline="0"/>
            <a:t> Loan Repayment Calculation worksheet</a:t>
          </a:r>
          <a:r>
            <a:rPr lang="en-US" sz="1800"/>
            <a:t> into the Spending Plan worksheet, cell E41.  You will be overwriting</a:t>
          </a:r>
          <a:r>
            <a:rPr lang="en-US" sz="1800" baseline="0"/>
            <a:t> the formula preprogrammed in cell E41 in the Spending Plan.</a:t>
          </a:r>
          <a:endParaRPr lang="en-US" sz="18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38100</xdr:colOff>
      <xdr:row>41</xdr:row>
      <xdr:rowOff>0</xdr:rowOff>
    </xdr:from>
    <xdr:to>
      <xdr:col>6</xdr:col>
      <xdr:colOff>25400</xdr:colOff>
      <xdr:row>42</xdr:row>
      <xdr:rowOff>127000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flipV="1">
          <a:off x="10033000" y="11430000"/>
          <a:ext cx="812800" cy="368300"/>
        </a:xfrm>
        <a:prstGeom prst="straightConnector1">
          <a:avLst/>
        </a:prstGeom>
        <a:ln>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50800</xdr:colOff>
      <xdr:row>9</xdr:row>
      <xdr:rowOff>127000</xdr:rowOff>
    </xdr:from>
    <xdr:to>
      <xdr:col>6</xdr:col>
      <xdr:colOff>12700</xdr:colOff>
      <xdr:row>9</xdr:row>
      <xdr:rowOff>127000</xdr:rowOff>
    </xdr:to>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flipH="1">
          <a:off x="11315700" y="1943100"/>
          <a:ext cx="787400" cy="0"/>
        </a:xfrm>
        <a:prstGeom prst="straightConnector1">
          <a:avLst/>
        </a:prstGeom>
        <a:ln>
          <a:solidFill>
            <a:schemeClr val="accent1"/>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63500</xdr:colOff>
      <xdr:row>36</xdr:row>
      <xdr:rowOff>76201</xdr:rowOff>
    </xdr:from>
    <xdr:to>
      <xdr:col>13</xdr:col>
      <xdr:colOff>215900</xdr:colOff>
      <xdr:row>40</xdr:row>
      <xdr:rowOff>101601</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4478000" y="10274301"/>
          <a:ext cx="4419600" cy="1003300"/>
          <a:chOff x="15798800" y="8877300"/>
          <a:chExt cx="4419600" cy="958376"/>
        </a:xfrm>
      </xdr:grpSpPr>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flipH="1">
            <a:off x="15798800" y="9156700"/>
            <a:ext cx="787400" cy="0"/>
          </a:xfrm>
          <a:prstGeom prst="straightConnector1">
            <a:avLst/>
          </a:prstGeom>
          <a:ln>
            <a:solidFill>
              <a:schemeClr val="accent1"/>
            </a:solidFill>
            <a:tailEnd type="arrow"/>
          </a:ln>
          <a:effectLst/>
        </xdr:spPr>
        <xdr:style>
          <a:lnRef idx="2">
            <a:schemeClr val="accent1"/>
          </a:lnRef>
          <a:fillRef idx="0">
            <a:schemeClr val="accent1"/>
          </a:fillRef>
          <a:effectRef idx="1">
            <a:schemeClr val="accent1"/>
          </a:effectRef>
          <a:fontRef idx="minor">
            <a:schemeClr val="tx1"/>
          </a:fontRef>
        </xdr:style>
      </xdr:cxn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6611600" y="8877300"/>
            <a:ext cx="3606800" cy="958376"/>
          </a:xfrm>
          <a:prstGeom prst="rect">
            <a:avLst/>
          </a:prstGeom>
          <a:solidFill>
            <a:schemeClr val="bg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a:t>Enter your estimated annual loan rate and years of</a:t>
            </a:r>
            <a:r>
              <a:rPr lang="en-US" sz="1400" baseline="0"/>
              <a:t> </a:t>
            </a:r>
            <a:r>
              <a:rPr lang="en-US" sz="1400"/>
              <a:t>loan term if different than the default.  Enter the interest without the percent sign,</a:t>
            </a:r>
            <a:r>
              <a:rPr lang="en-US" sz="1400" baseline="0"/>
              <a:t> e.g. 4.52 for an interest rate of 4.52%</a:t>
            </a:r>
            <a:endParaRPr lang="en-US" sz="1400"/>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flipH="1">
            <a:off x="15798800" y="9385300"/>
            <a:ext cx="787400" cy="0"/>
          </a:xfrm>
          <a:prstGeom prst="straightConnector1">
            <a:avLst/>
          </a:prstGeom>
          <a:ln>
            <a:solidFill>
              <a:schemeClr val="accent1"/>
            </a:solidFill>
            <a:tailEnd type="arrow"/>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25400</xdr:colOff>
      <xdr:row>42</xdr:row>
      <xdr:rowOff>0</xdr:rowOff>
    </xdr:from>
    <xdr:to>
      <xdr:col>10</xdr:col>
      <xdr:colOff>812800</xdr:colOff>
      <xdr:row>46</xdr:row>
      <xdr:rowOff>12700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845800" y="11671300"/>
          <a:ext cx="6172200" cy="977900"/>
        </a:xfrm>
        <a:prstGeom prst="rect">
          <a:avLst/>
        </a:prstGeom>
        <a:solidFill>
          <a:schemeClr val="bg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If you expect</a:t>
          </a:r>
          <a:r>
            <a:rPr lang="en-US" sz="1400" baseline="0"/>
            <a:t> to </a:t>
          </a:r>
          <a:r>
            <a:rPr lang="en-US" sz="1400"/>
            <a:t>have more than one loan for seminary with different interest rates and/or loan terms, use the </a:t>
          </a:r>
          <a:r>
            <a:rPr lang="en-US" sz="1400" b="1"/>
            <a:t>Multiple Loan Payment Worksheet</a:t>
          </a:r>
          <a:r>
            <a:rPr lang="en-US" sz="1400"/>
            <a:t> tab</a:t>
          </a:r>
          <a:r>
            <a:rPr lang="en-US" sz="1400" baseline="0"/>
            <a:t> </a:t>
          </a:r>
          <a:r>
            <a:rPr lang="en-US" sz="1400"/>
            <a:t>and enter the amount from cell E45 (Multiple</a:t>
          </a:r>
          <a:r>
            <a:rPr lang="en-US" sz="1400" baseline="0"/>
            <a:t> L</a:t>
          </a:r>
          <a:r>
            <a:rPr lang="en-US" sz="1400"/>
            <a:t>oan Payment Worksheet) into cell E41 (Spending Plan).</a:t>
          </a:r>
        </a:p>
      </xdr:txBody>
    </xdr:sp>
    <xdr:clientData/>
  </xdr:twoCellAnchor>
  <xdr:twoCellAnchor>
    <xdr:from>
      <xdr:col>4</xdr:col>
      <xdr:colOff>63500</xdr:colOff>
      <xdr:row>54</xdr:row>
      <xdr:rowOff>215900</xdr:rowOff>
    </xdr:from>
    <xdr:to>
      <xdr:col>7</xdr:col>
      <xdr:colOff>1346200</xdr:colOff>
      <xdr:row>72</xdr:row>
      <xdr:rowOff>54608</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8102600" y="15049500"/>
          <a:ext cx="6223000" cy="3597908"/>
          <a:chOff x="9423400" y="13360400"/>
          <a:chExt cx="6223000" cy="3344131"/>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906000" y="13360400"/>
            <a:ext cx="5740400" cy="3344131"/>
          </a:xfrm>
          <a:prstGeom prst="rect">
            <a:avLst/>
          </a:prstGeom>
          <a:solidFill>
            <a:schemeClr val="bg1"/>
          </a:solidFill>
          <a:ln w="28575" cmpd="sng">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Note:  There are limits to the amount of Federal student loans that you can take.  Limits for independent students are*:</a:t>
            </a:r>
          </a:p>
          <a:p>
            <a:endParaRPr lang="en-US" sz="1400"/>
          </a:p>
          <a:p>
            <a:pPr marL="285750" indent="-285750">
              <a:buFont typeface="Arial"/>
              <a:buChar char="•"/>
            </a:pPr>
            <a:r>
              <a:rPr lang="en-US" sz="1400"/>
              <a:t>$57,500 for undergraduates—No more than $23,000 of this amount may be in subsidized loans.</a:t>
            </a:r>
          </a:p>
          <a:p>
            <a:pPr marL="285750" indent="-285750">
              <a:buFont typeface="Arial"/>
              <a:buChar char="•"/>
            </a:pPr>
            <a:endParaRPr lang="en-US" sz="1400"/>
          </a:p>
          <a:p>
            <a:pPr marL="285750" indent="-285750">
              <a:buFont typeface="Arial"/>
              <a:buChar char="•"/>
            </a:pPr>
            <a:r>
              <a:rPr lang="en-US" sz="1400"/>
              <a:t>$138,500 for graduate or professional students—No more than $65,500 of this amount may be in subsidized loans. The graduate aggregate limit includes all federal loans received for undergraduate study.    </a:t>
            </a:r>
          </a:p>
          <a:p>
            <a:endParaRPr lang="en-US" sz="1400"/>
          </a:p>
          <a:p>
            <a:r>
              <a:rPr lang="en-US" sz="1400"/>
              <a:t>If you exceed these limits, you will</a:t>
            </a:r>
            <a:r>
              <a:rPr lang="en-US" sz="1400" baseline="0"/>
              <a:t> need to look into other types of loans that may be available to you.  Other rules and limits may apply.  Consider speaking with a financial aid consultant to understand your specific situation.</a:t>
            </a:r>
          </a:p>
          <a:p>
            <a:endParaRPr lang="en-US" sz="1400" baseline="0"/>
          </a:p>
          <a:p>
            <a:r>
              <a:rPr lang="en-US" sz="1400" baseline="0"/>
              <a:t>*Source: studentaid.ed.gov</a:t>
            </a:r>
            <a:endParaRPr lang="en-US" sz="1400"/>
          </a:p>
        </xdr:txBody>
      </xdr: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flipH="1">
            <a:off x="9423400" y="13512800"/>
            <a:ext cx="482600" cy="0"/>
          </a:xfrm>
          <a:prstGeom prst="straightConnector1">
            <a:avLst/>
          </a:prstGeom>
          <a:ln>
            <a:tailEnd type="arrow"/>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25400</xdr:colOff>
      <xdr:row>7</xdr:row>
      <xdr:rowOff>114300</xdr:rowOff>
    </xdr:from>
    <xdr:to>
      <xdr:col>9</xdr:col>
      <xdr:colOff>254000</xdr:colOff>
      <xdr:row>11</xdr:row>
      <xdr:rowOff>482600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00000000-0008-0000-0000-00000D000000}"/>
            </a:ext>
          </a:extLst>
        </xdr:cNvPr>
        <xdr:cNvSpPr txBox="1"/>
      </xdr:nvSpPr>
      <xdr:spPr>
        <a:xfrm>
          <a:off x="10845800" y="2438400"/>
          <a:ext cx="4648200" cy="1435100"/>
        </a:xfrm>
        <a:prstGeom prst="rect">
          <a:avLst/>
        </a:prstGeom>
        <a:solidFill>
          <a:schemeClr val="bg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Discuss with your potential salary with your Bishop or discernment committee and enter the salary</a:t>
          </a:r>
          <a:r>
            <a:rPr lang="en-US" sz="1400" baseline="0"/>
            <a:t> you expept to earn in your first job as a cleric.  If you wish to use an estimate, you may want to use the </a:t>
          </a:r>
          <a:r>
            <a:rPr lang="en-US" sz="1400" b="0" baseline="0"/>
            <a:t>Median Compensation for all clergy with 1-5 years of experience found in CPG's latest </a:t>
          </a:r>
          <a:r>
            <a:rPr lang="en-US" sz="1400" b="0" u="sng" baseline="0">
              <a:solidFill>
                <a:schemeClr val="tx2"/>
              </a:solidFill>
            </a:rPr>
            <a:t>Church Compensation Report.</a:t>
          </a:r>
          <a:endParaRPr lang="en-US" sz="1400" b="0" u="sng">
            <a:solidFill>
              <a:schemeClr val="tx2"/>
            </a:solidFill>
          </a:endParaRPr>
        </a:p>
      </xdr:txBody>
    </xdr:sp>
    <xdr:clientData/>
  </xdr:twoCellAnchor>
  <xdr:oneCellAnchor>
    <xdr:from>
      <xdr:col>0</xdr:col>
      <xdr:colOff>127001</xdr:colOff>
      <xdr:row>1</xdr:row>
      <xdr:rowOff>25400</xdr:rowOff>
    </xdr:from>
    <xdr:ext cx="13563599" cy="109220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27001" y="419100"/>
          <a:ext cx="13563599" cy="1092200"/>
        </a:xfrm>
        <a:prstGeom prst="rect">
          <a:avLst/>
        </a:prstGeom>
        <a:solidFill>
          <a:schemeClr val="bg1"/>
        </a:solidFill>
        <a:ln w="2857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a:t>This worksheet is intended to help those discerning their call to ministry understand the potential financial aspects of attending seminary.  Using this worksheet will require putting together a spending plan</a:t>
          </a:r>
          <a:r>
            <a:rPr lang="en-US" sz="1600" baseline="0"/>
            <a:t> to </a:t>
          </a:r>
          <a:r>
            <a:rPr lang="en-US" sz="1600"/>
            <a:t>calculate the potential amount of debt you may incur and/or the potential changes in lifestyle spending habits that may need to be made during and after attending seminary.  Items highlighted</a:t>
          </a:r>
          <a:r>
            <a:rPr lang="en-US" sz="1600" baseline="0"/>
            <a:t> in green will self calculate once you enter data.  Items in yellow have special instructions noted in text boxes or in the detailed instructions.  </a:t>
          </a:r>
          <a:r>
            <a:rPr lang="en-US" sz="1600"/>
            <a:t>If you need more</a:t>
          </a:r>
          <a:r>
            <a:rPr lang="en-US" sz="1600" baseline="0"/>
            <a:t> detailed instructions, please refer to the </a:t>
          </a:r>
          <a:r>
            <a:rPr lang="en-US" sz="1600" b="1" baseline="0"/>
            <a:t>Instructions</a:t>
          </a:r>
          <a:r>
            <a:rPr lang="en-US" sz="1600" b="0" baseline="0"/>
            <a:t> tab.</a:t>
          </a:r>
          <a:endParaRPr lang="en-US" sz="1600"/>
        </a:p>
        <a:p>
          <a:endParaRPr lang="en-US" sz="1800"/>
        </a:p>
      </xdr:txBody>
    </xdr:sp>
    <xdr:clientData/>
  </xdr:oneCellAnchor>
  <xdr:oneCellAnchor>
    <xdr:from>
      <xdr:col>6</xdr:col>
      <xdr:colOff>381000</xdr:colOff>
      <xdr:row>13</xdr:row>
      <xdr:rowOff>25400</xdr:rowOff>
    </xdr:from>
    <xdr:ext cx="184666" cy="26161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642600" y="41910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25400</xdr:colOff>
      <xdr:row>12</xdr:row>
      <xdr:rowOff>12700</xdr:rowOff>
    </xdr:from>
    <xdr:ext cx="4648200" cy="147320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0845800" y="4127500"/>
          <a:ext cx="4648200" cy="1473200"/>
        </a:xfrm>
        <a:prstGeom prst="rect">
          <a:avLst/>
        </a:prstGeom>
        <a:solidFill>
          <a:schemeClr val="bg1"/>
        </a:solidFill>
        <a:ln w="28575" cmpd="sng">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t>*If</a:t>
          </a:r>
          <a:r>
            <a:rPr lang="en-US" sz="1400" baseline="0"/>
            <a:t> you are withdrawing from a retirement account, such as a 403(b), 401(k), or Traditional IRA, be sure to subtract the tax that you will owe on the withdrawal.  Also, if you are younger than 59 1/2 when you withdrawal from these types of retirement accounts, you may need to subtract an additional 10% for the penalty for early withdrawal.</a:t>
          </a:r>
          <a:endParaRPr lang="en-US" sz="1400"/>
        </a:p>
      </xdr:txBody>
    </xdr:sp>
    <xdr:clientData/>
  </xdr:oneCellAnchor>
  <xdr:twoCellAnchor>
    <xdr:from>
      <xdr:col>5</xdr:col>
      <xdr:colOff>50800</xdr:colOff>
      <xdr:row>12</xdr:row>
      <xdr:rowOff>127000</xdr:rowOff>
    </xdr:from>
    <xdr:to>
      <xdr:col>6</xdr:col>
      <xdr:colOff>12700</xdr:colOff>
      <xdr:row>12</xdr:row>
      <xdr:rowOff>127000</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flipH="1">
          <a:off x="9486900" y="2857500"/>
          <a:ext cx="787400" cy="0"/>
        </a:xfrm>
        <a:prstGeom prst="straightConnector1">
          <a:avLst/>
        </a:prstGeom>
        <a:ln>
          <a:solidFill>
            <a:schemeClr val="accent1"/>
          </a:solidFill>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44</xdr:row>
      <xdr:rowOff>241300</xdr:rowOff>
    </xdr:from>
    <xdr:to>
      <xdr:col>11</xdr:col>
      <xdr:colOff>393700</xdr:colOff>
      <xdr:row>44</xdr:row>
      <xdr:rowOff>579854</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6451600" y="11137900"/>
          <a:ext cx="6832600" cy="338554"/>
          <a:chOff x="6451600" y="10591800"/>
          <a:chExt cx="6832600" cy="338554"/>
        </a:xfrm>
      </xdr:grpSpPr>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013700" y="10591800"/>
            <a:ext cx="5270500" cy="338554"/>
          </a:xfrm>
          <a:prstGeom prst="rect">
            <a:avLst/>
          </a:prstGeom>
          <a:solidFill>
            <a:schemeClr val="bg1"/>
          </a:solidFill>
          <a:ln w="28575" cmpd="sng">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600"/>
              <a:t>Manually enter this value in Cell E41 on the Spending</a:t>
            </a:r>
            <a:r>
              <a:rPr lang="en-US" sz="1600" baseline="0"/>
              <a:t> Plan tab</a:t>
            </a:r>
            <a:endParaRPr lang="en-US" sz="1600"/>
          </a:p>
        </xdr:txBody>
      </xdr:sp>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6451600" y="10769600"/>
            <a:ext cx="1549400" cy="0"/>
          </a:xfrm>
          <a:prstGeom prst="straightConnector1">
            <a:avLst/>
          </a:prstGeom>
          <a:ln>
            <a:solidFill>
              <a:schemeClr val="accent1"/>
            </a:solidFill>
            <a:tailEnd type="arrow"/>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7</xdr:col>
      <xdr:colOff>139700</xdr:colOff>
      <xdr:row>5</xdr:row>
      <xdr:rowOff>63500</xdr:rowOff>
    </xdr:from>
    <xdr:to>
      <xdr:col>12</xdr:col>
      <xdr:colOff>50800</xdr:colOff>
      <xdr:row>9</xdr:row>
      <xdr:rowOff>76200</xdr:rowOff>
    </xdr:to>
    <xdr:grpSp>
      <xdr:nvGrpSpPr>
        <xdr:cNvPr id="11" name="Group 10">
          <a:extLst>
            <a:ext uri="{FF2B5EF4-FFF2-40B4-BE49-F238E27FC236}">
              <a16:creationId xmlns:a16="http://schemas.microsoft.com/office/drawing/2014/main" id="{8966789F-C16D-1C4A-8BCB-F7FE8BF0802E}"/>
            </a:ext>
          </a:extLst>
        </xdr:cNvPr>
        <xdr:cNvGrpSpPr/>
      </xdr:nvGrpSpPr>
      <xdr:grpSpPr>
        <a:xfrm>
          <a:off x="9728200" y="1371600"/>
          <a:ext cx="4038600" cy="1003300"/>
          <a:chOff x="15798800" y="8877300"/>
          <a:chExt cx="4038600" cy="958376"/>
        </a:xfrm>
      </xdr:grpSpPr>
      <xdr:cxnSp macro="">
        <xdr:nvCxnSpPr>
          <xdr:cNvPr id="12" name="Straight Arrow Connector 11">
            <a:extLst>
              <a:ext uri="{FF2B5EF4-FFF2-40B4-BE49-F238E27FC236}">
                <a16:creationId xmlns:a16="http://schemas.microsoft.com/office/drawing/2014/main" id="{91A3313A-5F97-9D41-9CA5-321B4B5260F5}"/>
              </a:ext>
            </a:extLst>
          </xdr:cNvPr>
          <xdr:cNvCxnSpPr/>
        </xdr:nvCxnSpPr>
        <xdr:spPr>
          <a:xfrm flipH="1">
            <a:off x="15798800" y="9156700"/>
            <a:ext cx="787400" cy="0"/>
          </a:xfrm>
          <a:prstGeom prst="straightConnector1">
            <a:avLst/>
          </a:prstGeom>
          <a:ln>
            <a:solidFill>
              <a:schemeClr val="accent1"/>
            </a:solidFill>
            <a:tailEnd type="arrow"/>
          </a:ln>
          <a:effectLst/>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1257EEE4-395D-C34E-AB32-7DC04A425727}"/>
              </a:ext>
            </a:extLst>
          </xdr:cNvPr>
          <xdr:cNvSpPr txBox="1"/>
        </xdr:nvSpPr>
        <xdr:spPr>
          <a:xfrm>
            <a:off x="16611600" y="8877300"/>
            <a:ext cx="3225800" cy="958376"/>
          </a:xfrm>
          <a:prstGeom prst="rect">
            <a:avLst/>
          </a:prstGeom>
          <a:solidFill>
            <a:schemeClr val="bg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a:t>For all loans, enter your estimated annual loan rate and years of</a:t>
            </a:r>
            <a:r>
              <a:rPr lang="en-US" sz="1400" baseline="0"/>
              <a:t> </a:t>
            </a:r>
            <a:r>
              <a:rPr lang="en-US" sz="1400"/>
              <a:t>loan term.  Enter the interest without the percent sign,</a:t>
            </a:r>
            <a:r>
              <a:rPr lang="en-US" sz="1400" baseline="0"/>
              <a:t> e.g. 4.52 for an interest rate of 4.52%</a:t>
            </a:r>
            <a:endParaRPr lang="en-US" sz="1400"/>
          </a:p>
        </xdr:txBody>
      </xdr:sp>
      <xdr:cxnSp macro="">
        <xdr:nvCxnSpPr>
          <xdr:cNvPr id="14" name="Straight Arrow Connector 13">
            <a:extLst>
              <a:ext uri="{FF2B5EF4-FFF2-40B4-BE49-F238E27FC236}">
                <a16:creationId xmlns:a16="http://schemas.microsoft.com/office/drawing/2014/main" id="{DB4F567C-4136-7449-9DB5-B9765C211EC4}"/>
              </a:ext>
            </a:extLst>
          </xdr:cNvPr>
          <xdr:cNvCxnSpPr/>
        </xdr:nvCxnSpPr>
        <xdr:spPr>
          <a:xfrm flipH="1">
            <a:off x="15798800" y="9385300"/>
            <a:ext cx="787400" cy="0"/>
          </a:xfrm>
          <a:prstGeom prst="straightConnector1">
            <a:avLst/>
          </a:prstGeom>
          <a:ln>
            <a:solidFill>
              <a:schemeClr val="accent1"/>
            </a:solidFill>
            <a:tailEnd type="arrow"/>
          </a:ln>
          <a:effectLst/>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393700</xdr:colOff>
      <xdr:row>1</xdr:row>
      <xdr:rowOff>88900</xdr:rowOff>
    </xdr:from>
    <xdr:ext cx="8013699" cy="3670300"/>
    <xdr:sp macro="" textlink="">
      <xdr:nvSpPr>
        <xdr:cNvPr id="2" name="TextBox 1">
          <a:extLst>
            <a:ext uri="{FF2B5EF4-FFF2-40B4-BE49-F238E27FC236}">
              <a16:creationId xmlns:a16="http://schemas.microsoft.com/office/drawing/2014/main" id="{3A838E4D-90C4-E64B-8AB1-D6AA074D23F5}"/>
            </a:ext>
          </a:extLst>
        </xdr:cNvPr>
        <xdr:cNvSpPr txBox="1"/>
      </xdr:nvSpPr>
      <xdr:spPr>
        <a:xfrm>
          <a:off x="2044700" y="292100"/>
          <a:ext cx="8013699" cy="36703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400" b="1"/>
            <a:t>Disclaimer</a:t>
          </a:r>
        </a:p>
        <a:p>
          <a:endParaRPr lang="en-US" sz="2400"/>
        </a:p>
        <a:p>
          <a:r>
            <a:rPr lang="en-US" sz="2400"/>
            <a:t>This worksheet is provided to you as a courtesy, and for your personal use only.  It is not intended to provide advice in any way.  The Church Pension Fund and its affiliates are not responsible for any actions taken or not taken based on the information in this worksheet.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S72" sqref="S72"/>
    </sheetView>
  </sheetViews>
  <sheetFormatPr defaultColWidth="11" defaultRowHeight="15.75" x14ac:dyDescent="0.25"/>
  <sheetData/>
  <pageMargins left="0.75" right="0.75" top="1" bottom="1" header="0.5" footer="0.5"/>
  <pageSetup paperSize="0"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pane ySplit="7" topLeftCell="A8" activePane="bottomLeft" state="frozen"/>
      <selection pane="bottomLeft" activeCell="J10" sqref="J10"/>
    </sheetView>
  </sheetViews>
  <sheetFormatPr defaultColWidth="11" defaultRowHeight="15.75" x14ac:dyDescent="0.25"/>
  <cols>
    <col min="1" max="1" width="44.125" customWidth="1"/>
    <col min="2" max="3" width="21.125" style="4" customWidth="1"/>
    <col min="4" max="4" width="19" style="4" customWidth="1"/>
    <col min="5" max="5" width="25.625" style="4" customWidth="1"/>
    <col min="6" max="6" width="10.875" style="4"/>
    <col min="7" max="7" width="28.375" customWidth="1"/>
    <col min="8" max="8" width="18.875" customWidth="1"/>
    <col min="10" max="10" width="12.625" customWidth="1"/>
  </cols>
  <sheetData>
    <row r="1" spans="1:13" ht="31.5" x14ac:dyDescent="0.5">
      <c r="A1" s="46" t="s">
        <v>60</v>
      </c>
      <c r="B1" s="46"/>
      <c r="C1" s="46"/>
      <c r="D1" s="46"/>
      <c r="E1" s="46"/>
      <c r="F1" s="46"/>
      <c r="G1" s="46"/>
      <c r="H1" s="46"/>
    </row>
    <row r="2" spans="1:13" ht="31.5" x14ac:dyDescent="0.5">
      <c r="A2" s="37"/>
      <c r="B2" s="37"/>
      <c r="C2" s="37"/>
      <c r="D2" s="37"/>
      <c r="E2" s="37"/>
      <c r="F2" s="37"/>
      <c r="G2" s="37"/>
      <c r="H2" s="37"/>
    </row>
    <row r="3" spans="1:13" ht="31.5" x14ac:dyDescent="0.5">
      <c r="A3" s="37"/>
      <c r="B3" s="37"/>
      <c r="C3" s="37"/>
      <c r="D3" s="37"/>
      <c r="E3" s="37"/>
      <c r="F3" s="37"/>
      <c r="G3" s="37"/>
      <c r="H3" s="37"/>
    </row>
    <row r="4" spans="1:13" ht="31.5" x14ac:dyDescent="0.5">
      <c r="A4" s="37"/>
      <c r="B4" s="37"/>
      <c r="C4" s="37"/>
      <c r="D4" s="37"/>
      <c r="E4" s="37"/>
      <c r="F4" s="37"/>
      <c r="G4" s="37"/>
      <c r="H4" s="37"/>
    </row>
    <row r="5" spans="1:13" ht="21" x14ac:dyDescent="0.35">
      <c r="A5" s="6" t="s">
        <v>36</v>
      </c>
      <c r="B5" s="3"/>
      <c r="C5" s="3"/>
      <c r="D5" s="3"/>
      <c r="E5" s="3"/>
      <c r="F5" s="3"/>
    </row>
    <row r="6" spans="1:13" ht="18.75" x14ac:dyDescent="0.3">
      <c r="A6" s="1"/>
      <c r="B6" s="3"/>
      <c r="C6" s="3"/>
      <c r="D6" s="3"/>
      <c r="E6" s="3"/>
      <c r="F6" s="3"/>
    </row>
    <row r="7" spans="1:13" ht="18.75" x14ac:dyDescent="0.3">
      <c r="A7" s="1"/>
      <c r="B7" s="7" t="s">
        <v>17</v>
      </c>
      <c r="C7" s="7" t="s">
        <v>18</v>
      </c>
      <c r="D7" s="7" t="s">
        <v>19</v>
      </c>
      <c r="E7" s="7" t="s">
        <v>1</v>
      </c>
      <c r="F7" s="3"/>
    </row>
    <row r="8" spans="1:13" ht="18.75" x14ac:dyDescent="0.3">
      <c r="A8" s="1"/>
      <c r="B8" s="3"/>
      <c r="C8" s="3"/>
      <c r="D8" s="3"/>
      <c r="E8" s="3"/>
      <c r="F8" s="3"/>
    </row>
    <row r="9" spans="1:13" ht="21.75" thickBot="1" x14ac:dyDescent="0.4">
      <c r="A9" s="49" t="s">
        <v>63</v>
      </c>
      <c r="B9" s="49"/>
      <c r="C9" s="49"/>
      <c r="D9" s="49"/>
      <c r="E9" s="49"/>
      <c r="F9" s="3"/>
      <c r="G9" s="38"/>
      <c r="H9" s="38"/>
      <c r="I9" s="38"/>
      <c r="J9" s="38"/>
    </row>
    <row r="10" spans="1:13" ht="21.75" thickBot="1" x14ac:dyDescent="0.4">
      <c r="A10" s="1" t="s">
        <v>65</v>
      </c>
      <c r="B10" s="22"/>
      <c r="C10" s="22"/>
      <c r="D10" s="22"/>
      <c r="E10" s="23"/>
      <c r="F10" s="3"/>
      <c r="G10" s="39"/>
      <c r="H10" s="39"/>
      <c r="I10" s="39"/>
      <c r="J10" s="40"/>
      <c r="K10" s="13"/>
      <c r="L10" s="13"/>
    </row>
    <row r="11" spans="1:13" ht="21" x14ac:dyDescent="0.35">
      <c r="A11" s="1" t="s">
        <v>64</v>
      </c>
      <c r="B11" s="22"/>
      <c r="C11" s="22"/>
      <c r="D11" s="22"/>
      <c r="E11" s="22"/>
      <c r="F11" s="3"/>
      <c r="G11" s="39"/>
      <c r="H11" s="39"/>
      <c r="I11" s="39"/>
      <c r="J11" s="39"/>
      <c r="K11" s="13"/>
      <c r="L11" s="13"/>
      <c r="M11" s="13"/>
    </row>
    <row r="12" spans="1:13" ht="56.25" x14ac:dyDescent="0.3">
      <c r="A12" s="31" t="s">
        <v>61</v>
      </c>
      <c r="B12" s="22"/>
      <c r="C12" s="22"/>
      <c r="D12" s="22"/>
      <c r="E12" s="22"/>
      <c r="F12" s="3"/>
      <c r="G12" s="41"/>
      <c r="H12" s="39"/>
      <c r="I12" s="39"/>
      <c r="J12" s="39"/>
    </row>
    <row r="13" spans="1:13" ht="18.75" x14ac:dyDescent="0.3">
      <c r="A13" s="2" t="s">
        <v>62</v>
      </c>
      <c r="B13" s="22"/>
      <c r="C13" s="22"/>
      <c r="D13" s="22"/>
      <c r="E13" s="22"/>
      <c r="F13" s="3"/>
      <c r="G13" s="39"/>
      <c r="H13" s="39"/>
      <c r="I13" s="39"/>
      <c r="J13" s="39"/>
    </row>
    <row r="14" spans="1:13" ht="18.75" x14ac:dyDescent="0.3">
      <c r="A14" s="1"/>
      <c r="B14" s="22"/>
      <c r="C14" s="22"/>
      <c r="D14" s="22"/>
      <c r="E14" s="22"/>
      <c r="F14" s="3"/>
      <c r="G14" s="39"/>
      <c r="H14" s="39"/>
      <c r="I14" s="39"/>
      <c r="J14" s="39"/>
    </row>
    <row r="15" spans="1:13" ht="18.75" x14ac:dyDescent="0.3">
      <c r="A15" s="14" t="s">
        <v>10</v>
      </c>
      <c r="B15" s="24">
        <f>SUM(B10:B13)</f>
        <v>0</v>
      </c>
      <c r="C15" s="24">
        <f>SUM(C10:C13)</f>
        <v>0</v>
      </c>
      <c r="D15" s="24">
        <f>SUM(D10:D13)</f>
        <v>0</v>
      </c>
      <c r="E15" s="24">
        <f>SUM(E10:E13)</f>
        <v>0</v>
      </c>
      <c r="F15" s="3"/>
      <c r="G15" s="42"/>
      <c r="H15" s="42"/>
      <c r="I15" s="38"/>
      <c r="J15" s="38"/>
    </row>
    <row r="16" spans="1:13" ht="18.75" x14ac:dyDescent="0.3">
      <c r="A16" s="1"/>
      <c r="B16" s="22"/>
      <c r="C16" s="22"/>
      <c r="D16" s="22"/>
      <c r="E16" s="22"/>
      <c r="F16" s="3"/>
      <c r="G16" s="1"/>
      <c r="H16" s="1"/>
    </row>
    <row r="17" spans="1:8" ht="21" x14ac:dyDescent="0.35">
      <c r="A17" s="48" t="s">
        <v>2</v>
      </c>
      <c r="B17" s="48"/>
      <c r="C17" s="48"/>
      <c r="D17" s="48"/>
      <c r="E17" s="48"/>
      <c r="F17" s="3"/>
      <c r="G17" s="1"/>
      <c r="H17" s="1"/>
    </row>
    <row r="18" spans="1:8" ht="18.75" x14ac:dyDescent="0.3">
      <c r="A18" s="2" t="s">
        <v>16</v>
      </c>
      <c r="B18" s="22"/>
      <c r="C18" s="22"/>
      <c r="D18" s="22"/>
      <c r="E18" s="22"/>
      <c r="F18" s="3"/>
      <c r="G18" s="1"/>
      <c r="H18" s="1"/>
    </row>
    <row r="19" spans="1:8" ht="18.75" x14ac:dyDescent="0.3">
      <c r="A19" s="2" t="s">
        <v>15</v>
      </c>
      <c r="B19" s="22"/>
      <c r="C19" s="22"/>
      <c r="D19" s="22"/>
      <c r="E19" s="22"/>
      <c r="F19" s="3"/>
      <c r="G19" s="1"/>
      <c r="H19" s="1"/>
    </row>
    <row r="20" spans="1:8" ht="18.75" x14ac:dyDescent="0.3">
      <c r="A20" s="47" t="s">
        <v>0</v>
      </c>
      <c r="B20" s="47"/>
      <c r="C20" s="47"/>
      <c r="D20" s="47"/>
      <c r="E20" s="47"/>
      <c r="F20" s="3"/>
      <c r="G20" s="1"/>
      <c r="H20" s="1"/>
    </row>
    <row r="21" spans="1:8" ht="18.75" x14ac:dyDescent="0.3">
      <c r="A21" s="17" t="s">
        <v>40</v>
      </c>
      <c r="B21" s="22"/>
      <c r="C21" s="22"/>
      <c r="D21" s="22"/>
      <c r="E21" s="22"/>
      <c r="F21" s="3"/>
      <c r="G21" s="1"/>
      <c r="H21" s="1"/>
    </row>
    <row r="22" spans="1:8" ht="18.75" x14ac:dyDescent="0.3">
      <c r="A22" s="17" t="s">
        <v>41</v>
      </c>
      <c r="B22" s="22"/>
      <c r="C22" s="22"/>
      <c r="D22" s="22"/>
      <c r="E22" s="22"/>
      <c r="F22" s="3"/>
      <c r="G22" s="1"/>
      <c r="H22" s="1"/>
    </row>
    <row r="23" spans="1:8" ht="18.75" x14ac:dyDescent="0.3">
      <c r="A23" s="17" t="s">
        <v>42</v>
      </c>
      <c r="B23" s="22"/>
      <c r="C23" s="22"/>
      <c r="D23" s="22"/>
      <c r="E23" s="22"/>
      <c r="F23" s="3"/>
      <c r="G23" s="1"/>
      <c r="H23" s="1"/>
    </row>
    <row r="24" spans="1:8" ht="18.75" x14ac:dyDescent="0.3">
      <c r="A24" s="45" t="s">
        <v>3</v>
      </c>
      <c r="B24" s="45"/>
      <c r="C24" s="45"/>
      <c r="D24" s="45"/>
      <c r="E24" s="45"/>
      <c r="F24" s="3"/>
      <c r="G24" s="1"/>
      <c r="H24" s="1"/>
    </row>
    <row r="25" spans="1:8" ht="37.5" x14ac:dyDescent="0.3">
      <c r="A25" s="16" t="s">
        <v>39</v>
      </c>
      <c r="B25" s="22"/>
      <c r="C25" s="22"/>
      <c r="D25" s="22"/>
      <c r="E25" s="22"/>
      <c r="F25" s="3"/>
      <c r="G25" s="1"/>
      <c r="H25" s="1"/>
    </row>
    <row r="26" spans="1:8" ht="18.75" x14ac:dyDescent="0.3">
      <c r="A26" s="18" t="s">
        <v>43</v>
      </c>
      <c r="B26" s="22"/>
      <c r="C26" s="22"/>
      <c r="D26" s="22"/>
      <c r="E26" s="22"/>
      <c r="F26" s="3"/>
      <c r="G26" s="1"/>
      <c r="H26" s="1"/>
    </row>
    <row r="27" spans="1:8" ht="18.75" x14ac:dyDescent="0.3">
      <c r="A27" s="17" t="s">
        <v>44</v>
      </c>
      <c r="B27" s="22"/>
      <c r="C27" s="22"/>
      <c r="D27" s="22"/>
      <c r="E27" s="22"/>
      <c r="F27" s="3"/>
      <c r="G27" s="1"/>
      <c r="H27" s="1"/>
    </row>
    <row r="28" spans="1:8" ht="18.75" x14ac:dyDescent="0.3">
      <c r="A28" s="45" t="s">
        <v>4</v>
      </c>
      <c r="B28" s="45"/>
      <c r="C28" s="45"/>
      <c r="D28" s="45"/>
      <c r="E28" s="45"/>
      <c r="F28" s="3"/>
      <c r="G28" s="1"/>
      <c r="H28" s="1"/>
    </row>
    <row r="29" spans="1:8" ht="18.75" x14ac:dyDescent="0.3">
      <c r="A29" s="17" t="s">
        <v>45</v>
      </c>
      <c r="B29" s="22"/>
      <c r="C29" s="22"/>
      <c r="D29" s="22"/>
      <c r="E29" s="22"/>
      <c r="F29" s="3"/>
      <c r="G29" s="1"/>
      <c r="H29" s="1"/>
    </row>
    <row r="30" spans="1:8" ht="18.75" x14ac:dyDescent="0.3">
      <c r="A30" s="17" t="s">
        <v>46</v>
      </c>
      <c r="B30" s="22"/>
      <c r="C30" s="22"/>
      <c r="D30" s="22"/>
      <c r="E30" s="22"/>
      <c r="F30" s="3"/>
      <c r="G30" s="1"/>
      <c r="H30" s="1"/>
    </row>
    <row r="31" spans="1:8" ht="18.75" x14ac:dyDescent="0.3">
      <c r="A31" s="17" t="s">
        <v>47</v>
      </c>
      <c r="B31" s="22"/>
      <c r="C31" s="22"/>
      <c r="D31" s="22"/>
      <c r="E31" s="22"/>
      <c r="F31" s="3"/>
      <c r="G31" s="1"/>
      <c r="H31" s="1"/>
    </row>
    <row r="32" spans="1:8" ht="18.75" x14ac:dyDescent="0.3">
      <c r="A32" s="45" t="s">
        <v>7</v>
      </c>
      <c r="B32" s="45"/>
      <c r="C32" s="45"/>
      <c r="D32" s="45"/>
      <c r="E32" s="45"/>
      <c r="F32" s="3"/>
      <c r="G32" s="1"/>
      <c r="H32" s="1"/>
    </row>
    <row r="33" spans="1:9" ht="18.75" x14ac:dyDescent="0.3">
      <c r="A33" s="17" t="s">
        <v>48</v>
      </c>
      <c r="B33" s="22"/>
      <c r="C33" s="22"/>
      <c r="D33" s="22"/>
      <c r="E33" s="22"/>
      <c r="F33" s="3"/>
      <c r="G33" s="1"/>
      <c r="H33" s="1"/>
    </row>
    <row r="34" spans="1:9" ht="21" x14ac:dyDescent="0.35">
      <c r="A34" s="17" t="s">
        <v>49</v>
      </c>
      <c r="B34" s="22"/>
      <c r="C34" s="22"/>
      <c r="D34" s="22"/>
      <c r="E34" s="22"/>
      <c r="F34" s="3"/>
      <c r="G34" s="12" t="s">
        <v>13</v>
      </c>
      <c r="H34" s="1"/>
    </row>
    <row r="35" spans="1:9" ht="18.75" x14ac:dyDescent="0.3">
      <c r="A35" s="17" t="s">
        <v>50</v>
      </c>
      <c r="B35" s="22"/>
      <c r="C35" s="22"/>
      <c r="D35" s="22"/>
      <c r="E35" s="22"/>
      <c r="F35" s="3"/>
      <c r="H35" s="1"/>
    </row>
    <row r="36" spans="1:9" ht="18.75" x14ac:dyDescent="0.3">
      <c r="A36" s="45" t="s">
        <v>5</v>
      </c>
      <c r="B36" s="45"/>
      <c r="C36" s="45"/>
      <c r="D36" s="45"/>
      <c r="E36" s="45"/>
      <c r="F36" s="3"/>
    </row>
    <row r="37" spans="1:9" ht="18.75" x14ac:dyDescent="0.3">
      <c r="A37" s="17" t="s">
        <v>51</v>
      </c>
      <c r="B37" s="22"/>
      <c r="C37" s="22"/>
      <c r="D37" s="22"/>
      <c r="E37" s="22"/>
      <c r="F37" s="3"/>
      <c r="G37" s="1" t="s">
        <v>20</v>
      </c>
      <c r="H37" s="32">
        <f>D56</f>
        <v>0</v>
      </c>
    </row>
    <row r="38" spans="1:9" ht="18.75" x14ac:dyDescent="0.3">
      <c r="A38" s="17" t="s">
        <v>52</v>
      </c>
      <c r="B38" s="22"/>
      <c r="C38" s="22"/>
      <c r="D38" s="22"/>
      <c r="E38" s="22"/>
      <c r="F38" s="3"/>
      <c r="G38" s="1" t="s">
        <v>22</v>
      </c>
      <c r="H38" s="33">
        <v>6.6000000000000003E-2</v>
      </c>
    </row>
    <row r="39" spans="1:9" ht="18.75" x14ac:dyDescent="0.3">
      <c r="A39" s="17" t="s">
        <v>50</v>
      </c>
      <c r="B39" s="22"/>
      <c r="C39" s="22"/>
      <c r="D39" s="22"/>
      <c r="E39" s="22"/>
      <c r="F39" s="3"/>
      <c r="G39" s="1" t="s">
        <v>12</v>
      </c>
      <c r="H39" s="21">
        <v>10</v>
      </c>
      <c r="I39" s="3"/>
    </row>
    <row r="40" spans="1:9" ht="19.5" thickBot="1" x14ac:dyDescent="0.35">
      <c r="A40" s="45" t="s">
        <v>8</v>
      </c>
      <c r="B40" s="45"/>
      <c r="C40" s="45"/>
      <c r="D40" s="45"/>
      <c r="E40" s="45"/>
      <c r="F40" s="3"/>
      <c r="G40" s="1" t="s">
        <v>37</v>
      </c>
      <c r="H40" s="32">
        <f>-PMT($H$38/12,$H$39*12,$D$56)</f>
        <v>0</v>
      </c>
      <c r="I40" s="3"/>
    </row>
    <row r="41" spans="1:9" ht="19.5" thickBot="1" x14ac:dyDescent="0.35">
      <c r="A41" s="18" t="s">
        <v>66</v>
      </c>
      <c r="B41" s="25" t="s">
        <v>38</v>
      </c>
      <c r="C41" s="25" t="s">
        <v>38</v>
      </c>
      <c r="D41" s="25" t="s">
        <v>38</v>
      </c>
      <c r="E41" s="26">
        <f>H40*12</f>
        <v>0</v>
      </c>
      <c r="F41" s="3"/>
      <c r="G41" s="1" t="s">
        <v>59</v>
      </c>
      <c r="H41" s="35">
        <f>H40*12</f>
        <v>0</v>
      </c>
    </row>
    <row r="42" spans="1:9" ht="18.75" x14ac:dyDescent="0.3">
      <c r="A42" s="17" t="s">
        <v>53</v>
      </c>
      <c r="B42" s="22"/>
      <c r="C42" s="22"/>
      <c r="D42" s="22"/>
      <c r="E42" s="22"/>
      <c r="F42" s="3"/>
      <c r="G42" s="1"/>
      <c r="H42" s="1"/>
    </row>
    <row r="43" spans="1:9" ht="18.75" x14ac:dyDescent="0.3">
      <c r="A43" s="17" t="s">
        <v>54</v>
      </c>
      <c r="B43" s="22"/>
      <c r="C43" s="22"/>
      <c r="D43" s="22"/>
      <c r="E43" s="22"/>
      <c r="F43" s="3"/>
      <c r="G43" s="1"/>
      <c r="H43" s="1"/>
    </row>
    <row r="44" spans="1:9" ht="18.75" x14ac:dyDescent="0.3">
      <c r="A44" s="17" t="s">
        <v>50</v>
      </c>
      <c r="B44" s="22"/>
      <c r="C44" s="22"/>
      <c r="D44" s="22"/>
      <c r="E44" s="22"/>
      <c r="F44" s="3"/>
      <c r="G44" s="1"/>
      <c r="H44" s="1"/>
    </row>
    <row r="45" spans="1:9" ht="18.75" x14ac:dyDescent="0.3">
      <c r="A45" s="45" t="s">
        <v>6</v>
      </c>
      <c r="B45" s="45"/>
      <c r="C45" s="45"/>
      <c r="D45" s="45"/>
      <c r="E45" s="45"/>
      <c r="F45" s="3"/>
      <c r="G45" s="1"/>
      <c r="H45" s="1"/>
    </row>
    <row r="46" spans="1:9" ht="18.75" x14ac:dyDescent="0.3">
      <c r="A46" s="17" t="s">
        <v>55</v>
      </c>
      <c r="B46" s="22"/>
      <c r="C46" s="22"/>
      <c r="D46" s="22"/>
      <c r="E46" s="22"/>
      <c r="F46" s="3"/>
      <c r="G46" s="1"/>
      <c r="H46" s="1"/>
    </row>
    <row r="47" spans="1:9" ht="18.75" x14ac:dyDescent="0.3">
      <c r="A47" s="17" t="s">
        <v>56</v>
      </c>
      <c r="B47" s="22"/>
      <c r="C47" s="22"/>
      <c r="D47" s="22"/>
      <c r="E47" s="22"/>
      <c r="F47" s="3"/>
      <c r="G47" s="1"/>
      <c r="H47" s="1"/>
    </row>
    <row r="48" spans="1:9" ht="18.75" x14ac:dyDescent="0.3">
      <c r="A48" s="17" t="s">
        <v>50</v>
      </c>
      <c r="B48" s="22"/>
      <c r="C48" s="22"/>
      <c r="D48" s="22"/>
      <c r="E48" s="22"/>
      <c r="F48" s="3"/>
      <c r="G48" s="1"/>
      <c r="H48" s="1"/>
    </row>
    <row r="49" spans="1:8" ht="18.75" x14ac:dyDescent="0.3">
      <c r="A49" s="1"/>
      <c r="B49" s="22"/>
      <c r="C49" s="22"/>
      <c r="D49" s="22"/>
      <c r="E49" s="22"/>
      <c r="F49" s="3"/>
      <c r="G49" s="1"/>
      <c r="H49" s="1"/>
    </row>
    <row r="50" spans="1:8" ht="18.75" x14ac:dyDescent="0.3">
      <c r="A50" s="15" t="s">
        <v>9</v>
      </c>
      <c r="B50" s="27">
        <f>SUM(B18:B48)</f>
        <v>0</v>
      </c>
      <c r="C50" s="27">
        <f t="shared" ref="C50" si="0">SUM(C18:C48)</f>
        <v>0</v>
      </c>
      <c r="D50" s="27">
        <f>SUM(D18:D48)</f>
        <v>0</v>
      </c>
      <c r="E50" s="27">
        <f>SUM(E18:E48)</f>
        <v>0</v>
      </c>
      <c r="F50" s="3"/>
      <c r="G50" s="1"/>
      <c r="H50" s="1"/>
    </row>
    <row r="51" spans="1:8" ht="18.75" x14ac:dyDescent="0.3">
      <c r="A51" s="2"/>
      <c r="B51" s="22"/>
      <c r="C51" s="22"/>
      <c r="D51" s="22"/>
      <c r="E51" s="22"/>
      <c r="F51" s="3"/>
      <c r="G51" s="1"/>
      <c r="H51" s="1"/>
    </row>
    <row r="52" spans="1:8" ht="18.75" x14ac:dyDescent="0.3">
      <c r="A52" s="14" t="s">
        <v>14</v>
      </c>
      <c r="B52" s="24">
        <f t="shared" ref="B52:C52" si="1">B15-B50</f>
        <v>0</v>
      </c>
      <c r="C52" s="24">
        <f t="shared" si="1"/>
        <v>0</v>
      </c>
      <c r="D52" s="24">
        <f>D15-D50</f>
        <v>0</v>
      </c>
      <c r="E52" s="24">
        <f>E15-E50</f>
        <v>0</v>
      </c>
      <c r="F52" s="3"/>
      <c r="G52" s="1"/>
      <c r="H52" s="1"/>
    </row>
    <row r="53" spans="1:8" ht="18.75" x14ac:dyDescent="0.3">
      <c r="A53" s="1"/>
      <c r="B53" s="22"/>
      <c r="C53" s="22"/>
      <c r="D53" s="22"/>
      <c r="E53" s="22"/>
      <c r="F53" s="3"/>
      <c r="G53" s="1"/>
      <c r="H53" s="1"/>
    </row>
    <row r="54" spans="1:8" ht="37.5" x14ac:dyDescent="0.3">
      <c r="A54" s="19" t="s">
        <v>67</v>
      </c>
      <c r="B54" s="24">
        <f>IF(B52&gt;0,0,-B52)</f>
        <v>0</v>
      </c>
      <c r="C54" s="24">
        <f t="shared" ref="C54:D54" si="2">IF(C52&gt;0,0,-C52)</f>
        <v>0</v>
      </c>
      <c r="D54" s="24">
        <f t="shared" si="2"/>
        <v>0</v>
      </c>
      <c r="E54" s="22"/>
      <c r="F54" s="3"/>
      <c r="G54" s="1"/>
      <c r="H54" s="1"/>
    </row>
    <row r="55" spans="1:8" ht="19.5" thickBot="1" x14ac:dyDescent="0.35">
      <c r="B55" s="28"/>
      <c r="C55" s="28"/>
      <c r="D55" s="28"/>
      <c r="E55" s="22"/>
      <c r="F55" s="3"/>
      <c r="G55" s="1"/>
      <c r="H55" s="1"/>
    </row>
    <row r="56" spans="1:8" ht="19.5" thickBot="1" x14ac:dyDescent="0.35">
      <c r="A56" s="14" t="s">
        <v>11</v>
      </c>
      <c r="B56" s="29"/>
      <c r="C56" s="29"/>
      <c r="D56" s="34">
        <f>SUM(B54:D54)</f>
        <v>0</v>
      </c>
      <c r="E56" s="22"/>
      <c r="F56" s="3"/>
      <c r="G56" s="1"/>
      <c r="H56" s="1"/>
    </row>
    <row r="58" spans="1:8" x14ac:dyDescent="0.25">
      <c r="E58" s="5"/>
    </row>
    <row r="61" spans="1:8" x14ac:dyDescent="0.25">
      <c r="E61" s="5"/>
    </row>
  </sheetData>
  <mergeCells count="10">
    <mergeCell ref="A32:E32"/>
    <mergeCell ref="A36:E36"/>
    <mergeCell ref="A40:E40"/>
    <mergeCell ref="A45:E45"/>
    <mergeCell ref="A1:H1"/>
    <mergeCell ref="A20:E20"/>
    <mergeCell ref="A17:E17"/>
    <mergeCell ref="A24:E24"/>
    <mergeCell ref="A28:E28"/>
    <mergeCell ref="A9:E9"/>
  </mergeCells>
  <phoneticPr fontId="6" type="noConversion"/>
  <pageMargins left="0.75" right="0.75" top="0.25" bottom="0.25" header="0.5" footer="0.5"/>
  <pageSetup scale="5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5"/>
  <sheetViews>
    <sheetView workbookViewId="0">
      <selection activeCell="P31" sqref="P31"/>
    </sheetView>
  </sheetViews>
  <sheetFormatPr defaultColWidth="11" defaultRowHeight="15.75" x14ac:dyDescent="0.25"/>
  <cols>
    <col min="2" max="2" width="20.875" customWidth="1"/>
    <col min="3" max="3" width="25.875" customWidth="1"/>
    <col min="5" max="5" width="15.875" customWidth="1"/>
    <col min="6" max="7" width="20.875" customWidth="1"/>
  </cols>
  <sheetData>
    <row r="2" spans="2:8" ht="31.5" x14ac:dyDescent="0.5">
      <c r="B2" s="50" t="s">
        <v>23</v>
      </c>
      <c r="C2" s="50"/>
      <c r="D2" s="50"/>
      <c r="E2" s="50"/>
      <c r="F2" s="50"/>
      <c r="G2" s="50"/>
      <c r="H2" s="50"/>
    </row>
    <row r="4" spans="2:8" ht="21" x14ac:dyDescent="0.35">
      <c r="B4" s="10" t="s">
        <v>24</v>
      </c>
      <c r="C4" s="20"/>
      <c r="D4" s="1"/>
      <c r="E4" s="1"/>
      <c r="F4" s="10" t="s">
        <v>25</v>
      </c>
      <c r="G4" s="20"/>
      <c r="H4" s="1"/>
    </row>
    <row r="5" spans="2:8" ht="18.75" x14ac:dyDescent="0.3">
      <c r="B5" s="1" t="s">
        <v>32</v>
      </c>
      <c r="C5" s="1"/>
      <c r="D5" s="1"/>
      <c r="E5" s="1"/>
      <c r="F5" s="1" t="s">
        <v>32</v>
      </c>
      <c r="G5" s="1"/>
      <c r="H5" s="1"/>
    </row>
    <row r="6" spans="2:8" ht="18.75" x14ac:dyDescent="0.3">
      <c r="B6" s="1" t="s">
        <v>33</v>
      </c>
      <c r="C6" s="30"/>
      <c r="D6" s="30"/>
      <c r="E6" s="30"/>
      <c r="F6" s="30" t="s">
        <v>33</v>
      </c>
      <c r="G6" s="30"/>
      <c r="H6" s="1"/>
    </row>
    <row r="7" spans="2:8" ht="18.75" x14ac:dyDescent="0.3">
      <c r="B7" s="1" t="s">
        <v>34</v>
      </c>
      <c r="C7" s="33"/>
      <c r="D7" s="30"/>
      <c r="E7" s="30"/>
      <c r="F7" s="30" t="s">
        <v>34</v>
      </c>
      <c r="G7" s="33"/>
      <c r="H7" s="1"/>
    </row>
    <row r="8" spans="2:8" ht="19.5" thickBot="1" x14ac:dyDescent="0.35">
      <c r="B8" s="1" t="s">
        <v>35</v>
      </c>
      <c r="C8" s="1"/>
      <c r="D8" s="1"/>
      <c r="E8" s="1"/>
      <c r="F8" s="1" t="s">
        <v>35</v>
      </c>
      <c r="G8" s="1"/>
      <c r="H8" s="1"/>
    </row>
    <row r="9" spans="2:8" ht="19.5" thickBot="1" x14ac:dyDescent="0.35">
      <c r="B9" s="36" t="s">
        <v>21</v>
      </c>
      <c r="C9" s="8">
        <f>IF(C6=0,0,PMT(C7/12,C8*12,-C6))</f>
        <v>0</v>
      </c>
      <c r="D9" s="1"/>
      <c r="E9" s="1"/>
      <c r="F9" s="36" t="s">
        <v>21</v>
      </c>
      <c r="G9" s="8">
        <f>IF(G6=0,0,PMT(G7/12,G8*12,-G6))</f>
        <v>0</v>
      </c>
      <c r="H9" s="1"/>
    </row>
    <row r="10" spans="2:8" ht="18.75" x14ac:dyDescent="0.3">
      <c r="B10" s="1"/>
      <c r="C10" s="1"/>
      <c r="D10" s="1"/>
      <c r="E10" s="1"/>
      <c r="F10" s="1"/>
      <c r="G10" s="1"/>
      <c r="H10" s="1"/>
    </row>
    <row r="11" spans="2:8" ht="18.75" x14ac:dyDescent="0.3">
      <c r="B11" s="1"/>
      <c r="C11" s="1"/>
      <c r="D11" s="1"/>
      <c r="E11" s="1"/>
      <c r="F11" s="1"/>
      <c r="G11" s="1"/>
      <c r="H11" s="1"/>
    </row>
    <row r="12" spans="2:8" ht="18.75" x14ac:dyDescent="0.3">
      <c r="B12" s="1"/>
      <c r="C12" s="1"/>
      <c r="D12" s="1"/>
      <c r="E12" s="1"/>
      <c r="F12" s="1"/>
      <c r="G12" s="1"/>
      <c r="H12" s="1"/>
    </row>
    <row r="13" spans="2:8" ht="18.75" x14ac:dyDescent="0.3">
      <c r="B13" s="1"/>
      <c r="C13" s="1"/>
      <c r="D13" s="1"/>
      <c r="E13" s="1"/>
      <c r="F13" s="1"/>
      <c r="G13" s="1"/>
      <c r="H13" s="1"/>
    </row>
    <row r="14" spans="2:8" ht="18.75" x14ac:dyDescent="0.3">
      <c r="B14" s="1"/>
      <c r="C14" s="1"/>
      <c r="D14" s="1"/>
      <c r="E14" s="1"/>
      <c r="F14" s="1"/>
      <c r="G14" s="1"/>
      <c r="H14" s="1"/>
    </row>
    <row r="15" spans="2:8" ht="21" x14ac:dyDescent="0.35">
      <c r="B15" s="6" t="s">
        <v>26</v>
      </c>
      <c r="C15" s="1"/>
      <c r="D15" s="1"/>
      <c r="E15" s="1"/>
      <c r="F15" s="6" t="s">
        <v>27</v>
      </c>
      <c r="G15" s="1"/>
      <c r="H15" s="1"/>
    </row>
    <row r="16" spans="2:8" ht="18.75" x14ac:dyDescent="0.3">
      <c r="B16" s="1" t="s">
        <v>32</v>
      </c>
      <c r="C16" s="1"/>
      <c r="D16" s="1"/>
      <c r="E16" s="1"/>
      <c r="F16" s="1" t="s">
        <v>32</v>
      </c>
      <c r="G16" s="1"/>
      <c r="H16" s="1"/>
    </row>
    <row r="17" spans="2:8" ht="18.75" x14ac:dyDescent="0.3">
      <c r="B17" s="1" t="s">
        <v>33</v>
      </c>
      <c r="C17" s="1"/>
      <c r="D17" s="1"/>
      <c r="E17" s="1"/>
      <c r="F17" s="1" t="s">
        <v>33</v>
      </c>
      <c r="G17" s="1"/>
      <c r="H17" s="1"/>
    </row>
    <row r="18" spans="2:8" ht="18.75" x14ac:dyDescent="0.3">
      <c r="B18" s="1" t="s">
        <v>34</v>
      </c>
      <c r="C18" s="33"/>
      <c r="D18" s="1"/>
      <c r="E18" s="1"/>
      <c r="F18" s="1" t="s">
        <v>34</v>
      </c>
      <c r="G18" s="43"/>
      <c r="H18" s="1"/>
    </row>
    <row r="19" spans="2:8" ht="19.5" thickBot="1" x14ac:dyDescent="0.35">
      <c r="B19" s="1" t="s">
        <v>35</v>
      </c>
      <c r="C19" s="1"/>
      <c r="D19" s="1"/>
      <c r="E19" s="1"/>
      <c r="F19" s="1" t="s">
        <v>35</v>
      </c>
      <c r="H19" s="1"/>
    </row>
    <row r="20" spans="2:8" ht="19.5" thickBot="1" x14ac:dyDescent="0.35">
      <c r="B20" s="36" t="s">
        <v>21</v>
      </c>
      <c r="C20" s="8">
        <f>IF(C17=0,0,PMT(C18/12,C19*12,-C17))</f>
        <v>0</v>
      </c>
      <c r="D20" s="1"/>
      <c r="E20" s="1"/>
      <c r="F20" s="36" t="s">
        <v>21</v>
      </c>
      <c r="G20" s="8">
        <f>IF(G17=0,0,PMT(G18/12,G19*12,-G17))</f>
        <v>0</v>
      </c>
      <c r="H20" s="1"/>
    </row>
    <row r="21" spans="2:8" ht="18.75" x14ac:dyDescent="0.3">
      <c r="B21" s="1"/>
      <c r="C21" s="1"/>
      <c r="D21" s="1"/>
      <c r="E21" s="1"/>
      <c r="F21" s="1"/>
      <c r="G21" s="1"/>
      <c r="H21" s="1"/>
    </row>
    <row r="22" spans="2:8" ht="18.75" x14ac:dyDescent="0.3">
      <c r="B22" s="1"/>
      <c r="C22" s="1"/>
      <c r="D22" s="1"/>
      <c r="E22" s="1"/>
      <c r="F22" s="1"/>
      <c r="G22" s="1"/>
      <c r="H22" s="1"/>
    </row>
    <row r="23" spans="2:8" ht="18.75" x14ac:dyDescent="0.3">
      <c r="B23" s="1"/>
      <c r="C23" s="1"/>
      <c r="D23" s="1"/>
      <c r="E23" s="1"/>
      <c r="F23" s="1"/>
      <c r="G23" s="1"/>
      <c r="H23" s="1"/>
    </row>
    <row r="24" spans="2:8" ht="21" x14ac:dyDescent="0.35">
      <c r="B24" s="6" t="s">
        <v>28</v>
      </c>
      <c r="C24" s="1"/>
      <c r="D24" s="1"/>
      <c r="E24" s="1"/>
      <c r="F24" s="6" t="s">
        <v>29</v>
      </c>
      <c r="G24" s="1"/>
      <c r="H24" s="1"/>
    </row>
    <row r="25" spans="2:8" ht="18.75" x14ac:dyDescent="0.3">
      <c r="B25" s="1" t="s">
        <v>32</v>
      </c>
      <c r="C25" s="1"/>
      <c r="D25" s="1"/>
      <c r="E25" s="1"/>
      <c r="F25" s="1" t="s">
        <v>32</v>
      </c>
      <c r="G25" s="1"/>
      <c r="H25" s="1"/>
    </row>
    <row r="26" spans="2:8" ht="18.75" x14ac:dyDescent="0.3">
      <c r="B26" s="1" t="s">
        <v>33</v>
      </c>
      <c r="C26" s="1"/>
      <c r="D26" s="1"/>
      <c r="E26" s="1"/>
      <c r="F26" s="1" t="s">
        <v>33</v>
      </c>
      <c r="G26" s="1"/>
      <c r="H26" s="1"/>
    </row>
    <row r="27" spans="2:8" ht="18.75" x14ac:dyDescent="0.3">
      <c r="B27" s="1" t="s">
        <v>34</v>
      </c>
      <c r="C27" s="33"/>
      <c r="D27" s="1"/>
      <c r="E27" s="1"/>
      <c r="F27" s="1" t="s">
        <v>34</v>
      </c>
      <c r="G27" s="33"/>
      <c r="H27" s="1"/>
    </row>
    <row r="28" spans="2:8" ht="19.5" thickBot="1" x14ac:dyDescent="0.35">
      <c r="B28" s="1" t="s">
        <v>35</v>
      </c>
      <c r="C28" s="1"/>
      <c r="D28" s="1"/>
      <c r="E28" s="1"/>
      <c r="F28" s="1" t="s">
        <v>35</v>
      </c>
      <c r="G28" s="1"/>
      <c r="H28" s="1"/>
    </row>
    <row r="29" spans="2:8" ht="19.5" thickBot="1" x14ac:dyDescent="0.35">
      <c r="B29" s="36" t="s">
        <v>21</v>
      </c>
      <c r="C29" s="8">
        <f>IF(C26=0,0,PMT(C27/12,C28*12,-C26))</f>
        <v>0</v>
      </c>
      <c r="D29" s="1"/>
      <c r="E29" s="1"/>
      <c r="F29" s="36" t="s">
        <v>21</v>
      </c>
      <c r="G29" s="8">
        <f>IF(G26=0,0,PMT(G27/12,G28*12,-G26))</f>
        <v>0</v>
      </c>
      <c r="H29" s="1"/>
    </row>
    <row r="30" spans="2:8" ht="18.75" x14ac:dyDescent="0.3">
      <c r="B30" s="1"/>
      <c r="C30" s="1"/>
      <c r="D30" s="1"/>
      <c r="E30" s="1"/>
      <c r="F30" s="1"/>
      <c r="G30" s="1"/>
      <c r="H30" s="1"/>
    </row>
    <row r="31" spans="2:8" ht="18.75" x14ac:dyDescent="0.3">
      <c r="B31" s="1"/>
      <c r="C31" s="1"/>
      <c r="D31" s="1"/>
      <c r="E31" s="1"/>
      <c r="F31" s="1"/>
      <c r="G31" s="1"/>
      <c r="H31" s="1"/>
    </row>
    <row r="32" spans="2:8" ht="18.75" x14ac:dyDescent="0.3">
      <c r="B32" s="1"/>
      <c r="C32" s="1"/>
      <c r="D32" s="1"/>
      <c r="E32" s="1"/>
      <c r="F32" s="1"/>
      <c r="G32" s="1"/>
      <c r="H32" s="1"/>
    </row>
    <row r="33" spans="2:8" ht="21" x14ac:dyDescent="0.35">
      <c r="B33" s="6" t="s">
        <v>30</v>
      </c>
      <c r="C33" s="1"/>
      <c r="D33" s="1"/>
      <c r="E33" s="1"/>
      <c r="F33" s="6" t="s">
        <v>31</v>
      </c>
      <c r="G33" s="1"/>
      <c r="H33" s="1"/>
    </row>
    <row r="34" spans="2:8" ht="18.75" x14ac:dyDescent="0.3">
      <c r="B34" s="1" t="s">
        <v>32</v>
      </c>
      <c r="C34" s="1"/>
      <c r="D34" s="1"/>
      <c r="E34" s="1"/>
      <c r="F34" s="1" t="s">
        <v>32</v>
      </c>
      <c r="G34" s="1"/>
      <c r="H34" s="1"/>
    </row>
    <row r="35" spans="2:8" ht="18.75" x14ac:dyDescent="0.3">
      <c r="B35" s="1" t="s">
        <v>33</v>
      </c>
      <c r="C35" s="1"/>
      <c r="D35" s="1"/>
      <c r="E35" s="1"/>
      <c r="F35" s="1" t="s">
        <v>33</v>
      </c>
      <c r="G35" s="1"/>
      <c r="H35" s="1"/>
    </row>
    <row r="36" spans="2:8" ht="18.75" x14ac:dyDescent="0.3">
      <c r="B36" s="1" t="s">
        <v>34</v>
      </c>
      <c r="C36" s="33"/>
      <c r="D36" s="1"/>
      <c r="E36" s="1"/>
      <c r="F36" s="1" t="s">
        <v>34</v>
      </c>
      <c r="G36" s="33"/>
      <c r="H36" s="1"/>
    </row>
    <row r="37" spans="2:8" ht="19.5" thickBot="1" x14ac:dyDescent="0.35">
      <c r="B37" s="1" t="s">
        <v>35</v>
      </c>
      <c r="C37" s="1"/>
      <c r="D37" s="1"/>
      <c r="E37" s="1"/>
      <c r="F37" s="1" t="s">
        <v>35</v>
      </c>
      <c r="G37" s="1"/>
      <c r="H37" s="1"/>
    </row>
    <row r="38" spans="2:8" ht="19.5" thickBot="1" x14ac:dyDescent="0.35">
      <c r="B38" s="36" t="s">
        <v>21</v>
      </c>
      <c r="C38" s="8">
        <f>IF(C35=0,0,PMT(C36/12,C37*12,-C35))</f>
        <v>0</v>
      </c>
      <c r="D38" s="1"/>
      <c r="E38" s="1"/>
      <c r="F38" s="36" t="s">
        <v>21</v>
      </c>
      <c r="G38" s="8">
        <f>IF(G35=0,0,PMT(G36/12,G37*12,-G35))</f>
        <v>0</v>
      </c>
      <c r="H38" s="1"/>
    </row>
    <row r="39" spans="2:8" ht="18.75" x14ac:dyDescent="0.3">
      <c r="B39" s="1"/>
      <c r="C39" s="1"/>
      <c r="D39" s="1"/>
      <c r="E39" s="1"/>
      <c r="F39" s="1"/>
      <c r="G39" s="1"/>
      <c r="H39" s="1"/>
    </row>
    <row r="40" spans="2:8" ht="18.75" x14ac:dyDescent="0.3">
      <c r="B40" s="1"/>
      <c r="C40" s="1"/>
      <c r="D40" s="1"/>
      <c r="E40" s="1"/>
      <c r="F40" s="1"/>
      <c r="G40" s="1"/>
      <c r="H40" s="1"/>
    </row>
    <row r="41" spans="2:8" ht="18.75" x14ac:dyDescent="0.3">
      <c r="B41" s="1"/>
      <c r="C41" s="1"/>
      <c r="D41" s="1"/>
      <c r="E41" s="1"/>
      <c r="F41" s="1"/>
      <c r="G41" s="1"/>
      <c r="H41" s="1"/>
    </row>
    <row r="42" spans="2:8" ht="19.5" thickBot="1" x14ac:dyDescent="0.35">
      <c r="B42" s="1"/>
      <c r="C42" s="1"/>
      <c r="D42" s="1"/>
      <c r="E42" s="1"/>
      <c r="F42" s="1"/>
      <c r="G42" s="1"/>
      <c r="H42" s="1"/>
    </row>
    <row r="43" spans="2:8" ht="20.100000000000001" customHeight="1" thickBot="1" x14ac:dyDescent="0.4">
      <c r="B43" s="51" t="s">
        <v>57</v>
      </c>
      <c r="C43" s="51"/>
      <c r="D43" s="11"/>
      <c r="E43" s="9">
        <f>C9+G9+C20+G20+C29+G29+C38+G38</f>
        <v>0</v>
      </c>
      <c r="F43" s="1"/>
      <c r="G43" s="1"/>
      <c r="H43" s="1"/>
    </row>
    <row r="44" spans="2:8" ht="16.5" thickBot="1" x14ac:dyDescent="0.3"/>
    <row r="45" spans="2:8" ht="48" customHeight="1" thickBot="1" x14ac:dyDescent="0.4">
      <c r="B45" s="51" t="s">
        <v>58</v>
      </c>
      <c r="C45" s="51"/>
      <c r="E45" s="9">
        <f>E43*12</f>
        <v>0</v>
      </c>
      <c r="F45" s="3"/>
    </row>
  </sheetData>
  <mergeCells count="3">
    <mergeCell ref="B2:H2"/>
    <mergeCell ref="B43:C43"/>
    <mergeCell ref="B45:C45"/>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
  <sheetViews>
    <sheetView workbookViewId="0">
      <selection activeCell="H34" sqref="H34"/>
    </sheetView>
  </sheetViews>
  <sheetFormatPr defaultColWidth="11" defaultRowHeight="15.75" x14ac:dyDescent="0.25"/>
  <sheetData>
    <row r="8" spans="3:3" x14ac:dyDescent="0.25">
      <c r="C8" s="4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Spending Plan</vt:lpstr>
      <vt:lpstr>Multiple Loan Repayment Calc</vt:lpstr>
      <vt:lpstr>Disclaimer</vt:lpstr>
    </vt:vector>
  </TitlesOfParts>
  <Company>CPG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Todd</dc:creator>
  <cp:lastModifiedBy>Roth, Blythe</cp:lastModifiedBy>
  <cp:lastPrinted>2016-01-11T19:16:52Z</cp:lastPrinted>
  <dcterms:created xsi:type="dcterms:W3CDTF">2015-11-17T19:07:26Z</dcterms:created>
  <dcterms:modified xsi:type="dcterms:W3CDTF">2021-02-25T13:27:36Z</dcterms:modified>
</cp:coreProperties>
</file>